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codeName="{3D1A710C-6663-3D7B-7F91-EC182F24A4BC}"/>
  <workbookPr codeName="ThisWorkbook"/>
  <mc:AlternateContent xmlns:mc="http://schemas.openxmlformats.org/markup-compatibility/2006">
    <mc:Choice Requires="x15">
      <x15ac:absPath xmlns:x15ac="http://schemas.microsoft.com/office/spreadsheetml/2010/11/ac" url="C:\Users\MarTorre\Downloads\"/>
    </mc:Choice>
  </mc:AlternateContent>
  <xr:revisionPtr revIDLastSave="0" documentId="13_ncr:1_{7081E794-3B37-4595-BF8F-EFDA3A14D46D}" xr6:coauthVersionLast="36" xr6:coauthVersionMax="36" xr10:uidLastSave="{00000000-0000-0000-0000-000000000000}"/>
  <bookViews>
    <workbookView xWindow="0" yWindow="0" windowWidth="24000" windowHeight="10320" xr2:uid="{00000000-000D-0000-FFFF-FFFF00000000}"/>
  </bookViews>
  <sheets>
    <sheet name="Screening" sheetId="10" r:id="rId1"/>
    <sheet name="Answers" sheetId="11" r:id="rId2"/>
    <sheet name="Checklist" sheetId="1" r:id="rId3"/>
    <sheet name="Tables" sheetId="2" r:id="rId4"/>
    <sheet name="Figures" sheetId="6" r:id="rId5"/>
    <sheet name="Other Resources" sheetId="9" r:id="rId6"/>
    <sheet name="NOD" sheetId="12" state="hidden" r:id="rId7"/>
  </sheets>
  <definedNames>
    <definedName name="_xlnm._FilterDatabase" localSheetId="2" hidden="1">Checklist!$G$1:$G$561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F233" i="1" l="1"/>
  <c r="W83" i="1" l="1"/>
  <c r="AR185" i="1" l="1"/>
  <c r="AR186" i="1"/>
  <c r="AR187" i="1"/>
  <c r="AR188" i="1"/>
  <c r="AR189" i="1"/>
  <c r="AR190" i="1"/>
  <c r="AR184" i="1"/>
  <c r="AQ114" i="1"/>
  <c r="AQ115" i="1"/>
  <c r="AQ113" i="1"/>
  <c r="AQ73" i="1"/>
  <c r="AP173" i="1"/>
  <c r="AP72" i="1"/>
  <c r="AP105" i="1"/>
  <c r="AP106" i="1"/>
  <c r="AP107" i="1"/>
  <c r="AP104" i="1"/>
  <c r="AO172" i="1"/>
  <c r="AO100" i="1"/>
  <c r="AO101" i="1"/>
  <c r="AO102" i="1"/>
  <c r="AO103" i="1"/>
  <c r="AO99" i="1"/>
  <c r="AO70" i="1"/>
  <c r="AO71" i="1"/>
  <c r="AO69" i="1"/>
  <c r="AI243" i="1"/>
  <c r="AI244" i="1"/>
  <c r="AI245" i="1"/>
  <c r="AI246" i="1"/>
  <c r="AI242" i="1"/>
  <c r="AI194" i="1"/>
  <c r="AI78" i="1"/>
  <c r="AH183" i="1"/>
  <c r="AH177" i="1"/>
  <c r="AG237" i="1"/>
  <c r="AG238" i="1"/>
  <c r="AG239" i="1"/>
  <c r="AG240" i="1"/>
  <c r="AG241" i="1"/>
  <c r="AG236" i="1"/>
  <c r="AG177" i="1"/>
  <c r="AG178" i="1"/>
  <c r="AG179" i="1"/>
  <c r="AG180" i="1"/>
  <c r="AG181" i="1"/>
  <c r="AG182" i="1"/>
  <c r="AG183" i="1"/>
  <c r="AG176" i="1"/>
  <c r="AG171" i="1"/>
  <c r="AG74" i="1"/>
  <c r="AF216" i="1" l="1"/>
  <c r="AF210" i="1"/>
  <c r="AF209" i="1"/>
  <c r="AF129" i="1"/>
  <c r="AF130" i="1"/>
  <c r="AF128" i="1"/>
  <c r="AE381" i="1"/>
  <c r="AE230" i="1"/>
  <c r="AE231" i="1"/>
  <c r="AE232" i="1"/>
  <c r="AE233" i="1"/>
  <c r="AE229" i="1"/>
  <c r="AE215" i="1"/>
  <c r="AE214" i="1"/>
  <c r="AE205" i="1"/>
  <c r="AE206" i="1"/>
  <c r="AE207" i="1"/>
  <c r="AE204" i="1"/>
  <c r="AE123" i="1"/>
  <c r="AE124" i="1"/>
  <c r="AE125" i="1"/>
  <c r="AE126" i="1"/>
  <c r="AE127" i="1"/>
  <c r="AE122" i="1"/>
  <c r="AC315" i="1"/>
  <c r="AC67" i="1"/>
  <c r="AB385" i="1"/>
  <c r="AB386" i="1"/>
  <c r="AB387" i="1"/>
  <c r="AB388" i="1"/>
  <c r="AB384" i="1"/>
  <c r="AB307" i="1"/>
  <c r="AB308" i="1"/>
  <c r="AB309" i="1"/>
  <c r="AB310" i="1"/>
  <c r="AB311" i="1"/>
  <c r="AB312" i="1"/>
  <c r="AB313" i="1"/>
  <c r="AB314" i="1"/>
  <c r="AB306" i="1"/>
  <c r="AA226" i="1"/>
  <c r="AA227" i="1"/>
  <c r="AA228" i="1"/>
  <c r="AA229" i="1"/>
  <c r="AA230" i="1"/>
  <c r="AA231" i="1"/>
  <c r="AA232" i="1"/>
  <c r="AA233" i="1"/>
  <c r="AA234" i="1"/>
  <c r="AA235" i="1"/>
  <c r="AA236" i="1"/>
  <c r="AA237" i="1"/>
  <c r="AA238" i="1"/>
  <c r="AA239" i="1"/>
  <c r="AA240" i="1"/>
  <c r="AA241" i="1"/>
  <c r="AA242" i="1"/>
  <c r="AA243" i="1"/>
  <c r="AA244" i="1"/>
  <c r="AA245" i="1"/>
  <c r="AA246" i="1"/>
  <c r="AA225" i="1"/>
  <c r="AA34" i="1"/>
  <c r="AA35" i="1"/>
  <c r="AA36" i="1"/>
  <c r="AA37" i="1"/>
  <c r="AA38" i="1"/>
  <c r="AA39" i="1"/>
  <c r="AA40" i="1"/>
  <c r="AA41" i="1"/>
  <c r="AA42" i="1"/>
  <c r="AA33" i="1"/>
  <c r="Z219" i="1"/>
  <c r="Z220" i="1"/>
  <c r="Z221" i="1"/>
  <c r="Z222" i="1"/>
  <c r="Z223" i="1"/>
  <c r="Z224" i="1"/>
  <c r="Z218" i="1"/>
  <c r="Z217" i="1"/>
  <c r="Z194" i="1"/>
  <c r="Z195" i="1"/>
  <c r="Z196" i="1"/>
  <c r="Z197" i="1"/>
  <c r="Z198" i="1"/>
  <c r="Z199" i="1"/>
  <c r="Z200" i="1"/>
  <c r="Z201" i="1"/>
  <c r="Z202" i="1"/>
  <c r="Z203" i="1"/>
  <c r="Z204" i="1"/>
  <c r="Z205" i="1"/>
  <c r="Z206" i="1"/>
  <c r="Z207" i="1"/>
  <c r="Z208" i="1"/>
  <c r="Z209" i="1"/>
  <c r="Z210" i="1"/>
  <c r="Z211" i="1"/>
  <c r="Z212" i="1"/>
  <c r="Z213" i="1"/>
  <c r="Z214" i="1"/>
  <c r="Z215" i="1"/>
  <c r="Z216" i="1"/>
  <c r="Z193" i="1"/>
  <c r="Y271" i="1"/>
  <c r="Y272" i="1"/>
  <c r="Y273" i="1"/>
  <c r="Y274" i="1"/>
  <c r="Y275" i="1"/>
  <c r="Y276" i="1"/>
  <c r="Y277" i="1"/>
  <c r="Y278" i="1"/>
  <c r="Y279" i="1"/>
  <c r="Y280" i="1"/>
  <c r="Y281" i="1"/>
  <c r="Y282" i="1"/>
  <c r="Y283" i="1"/>
  <c r="Y284" i="1"/>
  <c r="Y285" i="1"/>
  <c r="Y286" i="1"/>
  <c r="Y287" i="1"/>
  <c r="Y288" i="1"/>
  <c r="Y289" i="1"/>
  <c r="Y290" i="1"/>
  <c r="Y291" i="1"/>
  <c r="Y292" i="1"/>
  <c r="Y293" i="1"/>
  <c r="Y294" i="1"/>
  <c r="Y270"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16" i="1"/>
  <c r="W93" i="1"/>
  <c r="W94" i="1"/>
  <c r="W95" i="1"/>
  <c r="W96" i="1"/>
  <c r="W97" i="1"/>
  <c r="W98" i="1"/>
  <c r="W99" i="1"/>
  <c r="W100" i="1"/>
  <c r="W101" i="1"/>
  <c r="W102" i="1"/>
  <c r="W103" i="1"/>
  <c r="W104" i="1"/>
  <c r="W105" i="1"/>
  <c r="W106" i="1"/>
  <c r="W107" i="1"/>
  <c r="W108" i="1"/>
  <c r="W109" i="1"/>
  <c r="W110" i="1"/>
  <c r="W111" i="1"/>
  <c r="W112" i="1"/>
  <c r="W113" i="1"/>
  <c r="W114" i="1"/>
  <c r="W115" i="1"/>
  <c r="W116" i="1"/>
  <c r="W92" i="1"/>
  <c r="W64" i="1"/>
  <c r="W25" i="1"/>
  <c r="W26" i="1"/>
  <c r="W27" i="1"/>
  <c r="W28" i="1"/>
  <c r="W29" i="1"/>
  <c r="W30" i="1"/>
  <c r="W31" i="1"/>
  <c r="W24" i="1"/>
  <c r="V296" i="1"/>
  <c r="V297" i="1"/>
  <c r="V298" i="1"/>
  <c r="V299" i="1"/>
  <c r="V300" i="1"/>
  <c r="V301" i="1"/>
  <c r="V302" i="1"/>
  <c r="V303" i="1"/>
  <c r="V295" i="1"/>
  <c r="V88" i="1"/>
  <c r="V89" i="1"/>
  <c r="V90" i="1"/>
  <c r="V91" i="1"/>
  <c r="V87"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389" i="1"/>
  <c r="U226" i="1"/>
  <c r="U227" i="1"/>
  <c r="U228" i="1"/>
  <c r="U229" i="1"/>
  <c r="U230" i="1"/>
  <c r="U231" i="1"/>
  <c r="U232" i="1"/>
  <c r="U233" i="1"/>
  <c r="U234" i="1"/>
  <c r="U235" i="1"/>
  <c r="U236" i="1"/>
  <c r="U237" i="1"/>
  <c r="U238" i="1"/>
  <c r="U239" i="1"/>
  <c r="U240" i="1"/>
  <c r="U241" i="1"/>
  <c r="U242" i="1"/>
  <c r="U243" i="1"/>
  <c r="U244" i="1"/>
  <c r="U245" i="1"/>
  <c r="U246" i="1"/>
  <c r="U225" i="1"/>
  <c r="U38" i="1"/>
  <c r="T175" i="1"/>
  <c r="T176" i="1"/>
  <c r="T177" i="1"/>
  <c r="T178" i="1"/>
  <c r="T179" i="1"/>
  <c r="T180" i="1"/>
  <c r="T181" i="1"/>
  <c r="T182" i="1"/>
  <c r="T183" i="1"/>
  <c r="T184" i="1"/>
  <c r="T185" i="1"/>
  <c r="T186" i="1"/>
  <c r="T187" i="1"/>
  <c r="T188" i="1"/>
  <c r="T189" i="1"/>
  <c r="T190" i="1"/>
  <c r="T191" i="1"/>
  <c r="T192" i="1"/>
  <c r="T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174" i="1"/>
  <c r="AB4" i="10" l="1"/>
  <c r="AB5" i="10"/>
  <c r="AB6" i="10"/>
  <c r="AB7" i="10"/>
  <c r="AB9" i="10"/>
  <c r="AB8" i="10"/>
  <c r="M46" i="1" s="1"/>
  <c r="L118" i="1" l="1"/>
  <c r="K96" i="1"/>
  <c r="K100" i="1"/>
  <c r="K104" i="1"/>
  <c r="K108" i="1"/>
  <c r="K112" i="1"/>
  <c r="K116" i="1"/>
  <c r="K120" i="1"/>
  <c r="K124" i="1"/>
  <c r="K128" i="1"/>
  <c r="K132" i="1"/>
  <c r="K136" i="1"/>
  <c r="K140" i="1"/>
  <c r="K144" i="1"/>
  <c r="K148" i="1"/>
  <c r="K152" i="1"/>
  <c r="K156" i="1"/>
  <c r="K160" i="1"/>
  <c r="K164" i="1"/>
  <c r="K168" i="1"/>
  <c r="K172" i="1"/>
  <c r="K176" i="1"/>
  <c r="K180" i="1"/>
  <c r="K184" i="1"/>
  <c r="K188" i="1"/>
  <c r="K192" i="1"/>
  <c r="K196" i="1"/>
  <c r="K200" i="1"/>
  <c r="K204" i="1"/>
  <c r="K208" i="1"/>
  <c r="K212" i="1"/>
  <c r="K216" i="1"/>
  <c r="K220" i="1"/>
  <c r="K224" i="1"/>
  <c r="K95" i="1"/>
  <c r="K107" i="1"/>
  <c r="K115" i="1"/>
  <c r="K127" i="1"/>
  <c r="K139" i="1"/>
  <c r="K147" i="1"/>
  <c r="K93" i="1"/>
  <c r="K97" i="1"/>
  <c r="K101" i="1"/>
  <c r="K105" i="1"/>
  <c r="K109" i="1"/>
  <c r="K113" i="1"/>
  <c r="K117" i="1"/>
  <c r="K121" i="1"/>
  <c r="K125" i="1"/>
  <c r="K129" i="1"/>
  <c r="K133" i="1"/>
  <c r="K137" i="1"/>
  <c r="K141" i="1"/>
  <c r="K145" i="1"/>
  <c r="K149" i="1"/>
  <c r="K153" i="1"/>
  <c r="K157" i="1"/>
  <c r="K161" i="1"/>
  <c r="K165" i="1"/>
  <c r="K169" i="1"/>
  <c r="K173" i="1"/>
  <c r="K177" i="1"/>
  <c r="K181" i="1"/>
  <c r="K185" i="1"/>
  <c r="K189" i="1"/>
  <c r="K193" i="1"/>
  <c r="K197" i="1"/>
  <c r="K201" i="1"/>
  <c r="K205" i="1"/>
  <c r="K209" i="1"/>
  <c r="K213" i="1"/>
  <c r="K217" i="1"/>
  <c r="K221" i="1"/>
  <c r="K92" i="1"/>
  <c r="K99" i="1"/>
  <c r="K111" i="1"/>
  <c r="K123" i="1"/>
  <c r="K135" i="1"/>
  <c r="K151" i="1"/>
  <c r="K94" i="1"/>
  <c r="K98" i="1"/>
  <c r="K102" i="1"/>
  <c r="K106" i="1"/>
  <c r="K110" i="1"/>
  <c r="K114" i="1"/>
  <c r="K118" i="1"/>
  <c r="K122" i="1"/>
  <c r="K126" i="1"/>
  <c r="K130" i="1"/>
  <c r="K134" i="1"/>
  <c r="K138" i="1"/>
  <c r="K142" i="1"/>
  <c r="K146" i="1"/>
  <c r="K150" i="1"/>
  <c r="K154" i="1"/>
  <c r="K158" i="1"/>
  <c r="K162" i="1"/>
  <c r="K166" i="1"/>
  <c r="K170" i="1"/>
  <c r="K174" i="1"/>
  <c r="K178" i="1"/>
  <c r="K182" i="1"/>
  <c r="K186" i="1"/>
  <c r="K190" i="1"/>
  <c r="K194" i="1"/>
  <c r="K198" i="1"/>
  <c r="K202" i="1"/>
  <c r="K206" i="1"/>
  <c r="K210" i="1"/>
  <c r="K214" i="1"/>
  <c r="K218" i="1"/>
  <c r="K222" i="1"/>
  <c r="K103" i="1"/>
  <c r="K119" i="1"/>
  <c r="K131" i="1"/>
  <c r="K143" i="1"/>
  <c r="K155" i="1"/>
  <c r="K163" i="1"/>
  <c r="K179" i="1"/>
  <c r="K195" i="1"/>
  <c r="K211" i="1"/>
  <c r="K175" i="1"/>
  <c r="K167" i="1"/>
  <c r="K183" i="1"/>
  <c r="K199" i="1"/>
  <c r="K215" i="1"/>
  <c r="K159" i="1"/>
  <c r="K223" i="1"/>
  <c r="K171" i="1"/>
  <c r="K187" i="1"/>
  <c r="K203" i="1"/>
  <c r="K219" i="1"/>
  <c r="K191" i="1"/>
  <c r="K207" i="1"/>
  <c r="M339" i="1"/>
  <c r="M343" i="1"/>
  <c r="M347" i="1"/>
  <c r="M351" i="1"/>
  <c r="M355" i="1"/>
  <c r="M199" i="1"/>
  <c r="M141" i="1"/>
  <c r="M145" i="1"/>
  <c r="M149" i="1"/>
  <c r="M153" i="1"/>
  <c r="M338" i="1"/>
  <c r="M350" i="1"/>
  <c r="M140" i="1"/>
  <c r="M152" i="1"/>
  <c r="M340" i="1"/>
  <c r="M344" i="1"/>
  <c r="M348" i="1"/>
  <c r="M352" i="1"/>
  <c r="M356" i="1"/>
  <c r="M198" i="1"/>
  <c r="M142" i="1"/>
  <c r="M146" i="1"/>
  <c r="M150" i="1"/>
  <c r="M138" i="1"/>
  <c r="M346" i="1"/>
  <c r="M337" i="1"/>
  <c r="M148" i="1"/>
  <c r="M261" i="1"/>
  <c r="M341" i="1"/>
  <c r="M345" i="1"/>
  <c r="M349" i="1"/>
  <c r="M353" i="1"/>
  <c r="M357" i="1"/>
  <c r="M139" i="1"/>
  <c r="M143" i="1"/>
  <c r="M147" i="1"/>
  <c r="M151" i="1"/>
  <c r="M63" i="1"/>
  <c r="M342" i="1"/>
  <c r="M354" i="1"/>
  <c r="M144" i="1"/>
  <c r="M62" i="1"/>
  <c r="J119" i="1"/>
  <c r="AF274" i="1"/>
  <c r="AF278" i="1"/>
  <c r="AF282" i="1"/>
  <c r="AE287" i="1"/>
  <c r="AE291" i="1"/>
  <c r="J382" i="1"/>
  <c r="J230" i="1"/>
  <c r="J228" i="1"/>
  <c r="J205" i="1"/>
  <c r="J209" i="1"/>
  <c r="J213" i="1"/>
  <c r="J202" i="1"/>
  <c r="J123" i="1"/>
  <c r="J127" i="1"/>
  <c r="J131" i="1"/>
  <c r="J135" i="1"/>
  <c r="J133" i="1"/>
  <c r="AF273" i="1"/>
  <c r="AE286" i="1"/>
  <c r="AF275" i="1"/>
  <c r="AF279" i="1"/>
  <c r="AF283" i="1"/>
  <c r="AE288" i="1"/>
  <c r="AE292" i="1"/>
  <c r="J383" i="1"/>
  <c r="J231" i="1"/>
  <c r="J227" i="1"/>
  <c r="J206" i="1"/>
  <c r="J210" i="1"/>
  <c r="J214" i="1"/>
  <c r="J120" i="1"/>
  <c r="J124" i="1"/>
  <c r="J128" i="1"/>
  <c r="J132" i="1"/>
  <c r="J136" i="1"/>
  <c r="J137" i="1"/>
  <c r="AF277" i="1"/>
  <c r="AF276" i="1"/>
  <c r="AF280" i="1"/>
  <c r="AF284" i="1"/>
  <c r="AE289" i="1"/>
  <c r="AE285" i="1"/>
  <c r="J380" i="1"/>
  <c r="J379" i="1"/>
  <c r="J232" i="1"/>
  <c r="J203" i="1"/>
  <c r="J207" i="1"/>
  <c r="J211" i="1"/>
  <c r="J215" i="1"/>
  <c r="J121" i="1"/>
  <c r="J125" i="1"/>
  <c r="J129" i="1"/>
  <c r="AF281" i="1"/>
  <c r="AE290" i="1"/>
  <c r="J381" i="1"/>
  <c r="J208" i="1"/>
  <c r="J126" i="1"/>
  <c r="J204" i="1"/>
  <c r="J229" i="1"/>
  <c r="J212" i="1"/>
  <c r="J130" i="1"/>
  <c r="J233" i="1"/>
  <c r="J216" i="1"/>
  <c r="J134" i="1"/>
  <c r="J122" i="1"/>
  <c r="N318" i="1"/>
  <c r="N322" i="1"/>
  <c r="N326" i="1"/>
  <c r="N330" i="1"/>
  <c r="N334" i="1"/>
  <c r="N201" i="1"/>
  <c r="N157" i="1"/>
  <c r="N161" i="1"/>
  <c r="N165" i="1"/>
  <c r="N321" i="1"/>
  <c r="N333" i="1"/>
  <c r="N160" i="1"/>
  <c r="N319" i="1"/>
  <c r="N323" i="1"/>
  <c r="N327" i="1"/>
  <c r="N331" i="1"/>
  <c r="N335" i="1"/>
  <c r="N200" i="1"/>
  <c r="N158" i="1"/>
  <c r="N162" i="1"/>
  <c r="N154" i="1"/>
  <c r="N325" i="1"/>
  <c r="N316" i="1"/>
  <c r="N164" i="1"/>
  <c r="N320" i="1"/>
  <c r="N324" i="1"/>
  <c r="N328" i="1"/>
  <c r="N332" i="1"/>
  <c r="N336" i="1"/>
  <c r="N155" i="1"/>
  <c r="N159" i="1"/>
  <c r="N163" i="1"/>
  <c r="N317" i="1"/>
  <c r="N329" i="1"/>
  <c r="N156" i="1"/>
  <c r="L197" i="1"/>
  <c r="I362" i="1"/>
  <c r="I366" i="1"/>
  <c r="I370" i="1"/>
  <c r="I374" i="1"/>
  <c r="I358" i="1"/>
  <c r="I369" i="1"/>
  <c r="I377" i="1"/>
  <c r="I359" i="1"/>
  <c r="I363" i="1"/>
  <c r="I367" i="1"/>
  <c r="I371" i="1"/>
  <c r="I375" i="1"/>
  <c r="I361" i="1"/>
  <c r="I373" i="1"/>
  <c r="I360" i="1"/>
  <c r="I364" i="1"/>
  <c r="I368" i="1"/>
  <c r="I372" i="1"/>
  <c r="I376" i="1"/>
  <c r="I84" i="1"/>
  <c r="I365" i="1"/>
  <c r="F24" i="11"/>
  <c r="F23" i="11"/>
  <c r="F22" i="11"/>
  <c r="F21" i="11"/>
  <c r="F19" i="11"/>
  <c r="F18" i="11"/>
  <c r="F17" i="11"/>
  <c r="F16" i="11"/>
  <c r="F15" i="11"/>
  <c r="F14" i="11"/>
  <c r="F13" i="11"/>
  <c r="F12" i="11"/>
  <c r="F11" i="11"/>
  <c r="F10" i="11"/>
  <c r="F9" i="11"/>
  <c r="F8" i="11"/>
  <c r="F6" i="11"/>
  <c r="F5" i="11"/>
  <c r="C24" i="11"/>
  <c r="C23" i="11"/>
  <c r="C22" i="11"/>
  <c r="C20" i="11"/>
  <c r="C19" i="11"/>
  <c r="C18" i="11"/>
  <c r="C17" i="11"/>
  <c r="C15" i="11"/>
  <c r="C14" i="11"/>
  <c r="C13" i="11"/>
  <c r="C12" i="11"/>
  <c r="C11" i="11"/>
  <c r="C9" i="11"/>
  <c r="C8" i="11"/>
  <c r="C7" i="11"/>
  <c r="C6" i="11"/>
  <c r="C5" i="11"/>
  <c r="AW3" i="1" l="1"/>
  <c r="AW4" i="1"/>
  <c r="AW5" i="1"/>
  <c r="AW6" i="1"/>
  <c r="AW7" i="1"/>
  <c r="AW8" i="1"/>
  <c r="AW9" i="1"/>
  <c r="AW10" i="1"/>
  <c r="AW11" i="1"/>
  <c r="AW12" i="1"/>
  <c r="AW13" i="1"/>
  <c r="AW14" i="1"/>
  <c r="AW15" i="1"/>
  <c r="AW16" i="1"/>
  <c r="AW17" i="1"/>
  <c r="AW18" i="1"/>
  <c r="AW19" i="1"/>
  <c r="AW20" i="1"/>
  <c r="AW21" i="1"/>
  <c r="AW22" i="1"/>
  <c r="AW23" i="1"/>
  <c r="AW32" i="1"/>
  <c r="AW43" i="1"/>
  <c r="AW44" i="1"/>
  <c r="AW45" i="1"/>
  <c r="AW47" i="1"/>
  <c r="AW48" i="1"/>
  <c r="AW49" i="1"/>
  <c r="AW50" i="1"/>
  <c r="AW51" i="1"/>
  <c r="AW52" i="1"/>
  <c r="AW53" i="1"/>
  <c r="AW54" i="1"/>
  <c r="AW55" i="1"/>
  <c r="AW56" i="1"/>
  <c r="AW57" i="1"/>
  <c r="AW58" i="1"/>
  <c r="AW59" i="1"/>
  <c r="AW60" i="1"/>
  <c r="AW61" i="1"/>
  <c r="AW65" i="1"/>
  <c r="AW66" i="1"/>
  <c r="AW68" i="1"/>
  <c r="AW72" i="1"/>
  <c r="AW79" i="1"/>
  <c r="AW80" i="1"/>
  <c r="AW81" i="1"/>
  <c r="AW82" i="1"/>
  <c r="AW85" i="1"/>
  <c r="AW86" i="1"/>
  <c r="AW247" i="1"/>
  <c r="AW248" i="1"/>
  <c r="AW249" i="1"/>
  <c r="AW250" i="1"/>
  <c r="AW251" i="1"/>
  <c r="AW252" i="1"/>
  <c r="AW253" i="1"/>
  <c r="AW254" i="1"/>
  <c r="AW255" i="1"/>
  <c r="AW256" i="1"/>
  <c r="AW257" i="1"/>
  <c r="AW258" i="1"/>
  <c r="AW259" i="1"/>
  <c r="AW260" i="1"/>
  <c r="AW262" i="1"/>
  <c r="AW263" i="1"/>
  <c r="AW264" i="1"/>
  <c r="AW265" i="1"/>
  <c r="AW266" i="1"/>
  <c r="AW267" i="1"/>
  <c r="AW268" i="1"/>
  <c r="AW269" i="1"/>
  <c r="AW304" i="1"/>
  <c r="AW305" i="1"/>
  <c r="AW378" i="1"/>
  <c r="AW2" i="1"/>
  <c r="AW261" i="1" l="1"/>
  <c r="AW46" i="1"/>
  <c r="AW62" i="1"/>
  <c r="AW73" i="1"/>
  <c r="AW70" i="1"/>
  <c r="AW71" i="1"/>
  <c r="AW69" i="1"/>
  <c r="AW76" i="1"/>
  <c r="AW77" i="1"/>
  <c r="AW75" i="1"/>
  <c r="AW78" i="1"/>
  <c r="AW74" i="1"/>
  <c r="AW315" i="1"/>
  <c r="AW67" i="1"/>
  <c r="AW385" i="1"/>
  <c r="AW386" i="1"/>
  <c r="AW387" i="1"/>
  <c r="AW388" i="1"/>
  <c r="AW384" i="1"/>
  <c r="AW307" i="1"/>
  <c r="AW308" i="1"/>
  <c r="AW309" i="1"/>
  <c r="AW310" i="1"/>
  <c r="AW311" i="1"/>
  <c r="AW312" i="1"/>
  <c r="AW313" i="1"/>
  <c r="AW314" i="1"/>
  <c r="AW306" i="1"/>
  <c r="AW34" i="1"/>
  <c r="AW35" i="1"/>
  <c r="AW36" i="1"/>
  <c r="AW37" i="1"/>
  <c r="AW39" i="1"/>
  <c r="AW40" i="1"/>
  <c r="AW41" i="1"/>
  <c r="AW42" i="1"/>
  <c r="AW33" i="1"/>
  <c r="AW271" i="1"/>
  <c r="AW272" i="1"/>
  <c r="AW292" i="1"/>
  <c r="AW293" i="1"/>
  <c r="AW294" i="1"/>
  <c r="AW270" i="1"/>
  <c r="AW83" i="1"/>
  <c r="AW31" i="1"/>
  <c r="AW30" i="1"/>
  <c r="AW29" i="1"/>
  <c r="AW28" i="1"/>
  <c r="AW27" i="1"/>
  <c r="AW26" i="1"/>
  <c r="AW25" i="1"/>
  <c r="AW24" i="1"/>
  <c r="AW64" i="1"/>
  <c r="AW88" i="1"/>
  <c r="AW89" i="1"/>
  <c r="AW90" i="1"/>
  <c r="AW91" i="1"/>
  <c r="AW87" i="1"/>
  <c r="AW296" i="1"/>
  <c r="AW297" i="1"/>
  <c r="AW298" i="1"/>
  <c r="AW299" i="1"/>
  <c r="AW300" i="1"/>
  <c r="AW301" i="1"/>
  <c r="AW302" i="1"/>
  <c r="AW303" i="1"/>
  <c r="AW295" i="1"/>
  <c r="AW561" i="1"/>
  <c r="AW560" i="1"/>
  <c r="AW559" i="1"/>
  <c r="AW558" i="1"/>
  <c r="AW557" i="1"/>
  <c r="AW556" i="1"/>
  <c r="AW555" i="1"/>
  <c r="AW554" i="1"/>
  <c r="AW553" i="1"/>
  <c r="AW552" i="1"/>
  <c r="AW551" i="1"/>
  <c r="AW550" i="1"/>
  <c r="AW549" i="1"/>
  <c r="AW548" i="1"/>
  <c r="AW547" i="1"/>
  <c r="AW546" i="1"/>
  <c r="AW545" i="1"/>
  <c r="AW544" i="1"/>
  <c r="AW543" i="1"/>
  <c r="AW542" i="1"/>
  <c r="AW541" i="1"/>
  <c r="AW540" i="1"/>
  <c r="AW539" i="1"/>
  <c r="AW538" i="1"/>
  <c r="AW537" i="1"/>
  <c r="AW536" i="1"/>
  <c r="AW535" i="1"/>
  <c r="AW534" i="1"/>
  <c r="AW533" i="1"/>
  <c r="AW532" i="1"/>
  <c r="AW531" i="1"/>
  <c r="AW530" i="1"/>
  <c r="AW529" i="1"/>
  <c r="AW528" i="1"/>
  <c r="AW527" i="1"/>
  <c r="AW526" i="1"/>
  <c r="AW525" i="1"/>
  <c r="AW524" i="1"/>
  <c r="AW523" i="1"/>
  <c r="AW522" i="1"/>
  <c r="AW521" i="1"/>
  <c r="AW520" i="1"/>
  <c r="AW519" i="1"/>
  <c r="AW518" i="1"/>
  <c r="AW517" i="1"/>
  <c r="AW516" i="1"/>
  <c r="AW515" i="1"/>
  <c r="AW514" i="1"/>
  <c r="AW513" i="1"/>
  <c r="AW512" i="1"/>
  <c r="AW511" i="1"/>
  <c r="AW510" i="1"/>
  <c r="AW509" i="1"/>
  <c r="AW508" i="1"/>
  <c r="AW507" i="1"/>
  <c r="AW506" i="1"/>
  <c r="AW505" i="1"/>
  <c r="AW504" i="1"/>
  <c r="AW503" i="1"/>
  <c r="AW502" i="1"/>
  <c r="AW501" i="1"/>
  <c r="AW500" i="1"/>
  <c r="AW499" i="1"/>
  <c r="AW498" i="1"/>
  <c r="AW497" i="1"/>
  <c r="AW496" i="1"/>
  <c r="AW495" i="1"/>
  <c r="AW494" i="1"/>
  <c r="AW493" i="1"/>
  <c r="AW492" i="1"/>
  <c r="AW491" i="1"/>
  <c r="AW490" i="1"/>
  <c r="AW489" i="1"/>
  <c r="AW488" i="1"/>
  <c r="AW487" i="1"/>
  <c r="AW486" i="1"/>
  <c r="AW485" i="1"/>
  <c r="AW484" i="1"/>
  <c r="AW483" i="1"/>
  <c r="AW482" i="1"/>
  <c r="AW481" i="1"/>
  <c r="AW480" i="1"/>
  <c r="AW479" i="1"/>
  <c r="AW478" i="1"/>
  <c r="AW477" i="1"/>
  <c r="AW476" i="1"/>
  <c r="AW475" i="1"/>
  <c r="AW474" i="1"/>
  <c r="AW473" i="1"/>
  <c r="AW472" i="1"/>
  <c r="AW471" i="1"/>
  <c r="AW470" i="1"/>
  <c r="AW469" i="1"/>
  <c r="AW468" i="1"/>
  <c r="AW467" i="1"/>
  <c r="AW466" i="1"/>
  <c r="AW465" i="1"/>
  <c r="AW464" i="1"/>
  <c r="AW463" i="1"/>
  <c r="AW462" i="1"/>
  <c r="AW461" i="1"/>
  <c r="AW460" i="1"/>
  <c r="AW459" i="1"/>
  <c r="AW458" i="1"/>
  <c r="AW457" i="1"/>
  <c r="AW456" i="1"/>
  <c r="AW455" i="1"/>
  <c r="AW454" i="1"/>
  <c r="AW453" i="1"/>
  <c r="AW452" i="1"/>
  <c r="AW451" i="1"/>
  <c r="AW450" i="1"/>
  <c r="AW449" i="1"/>
  <c r="AW448" i="1"/>
  <c r="AW447" i="1"/>
  <c r="AW446" i="1"/>
  <c r="AW445" i="1"/>
  <c r="AW444" i="1"/>
  <c r="AW443" i="1"/>
  <c r="AW442" i="1"/>
  <c r="AW441" i="1"/>
  <c r="AW440" i="1"/>
  <c r="AW439" i="1"/>
  <c r="AW438" i="1"/>
  <c r="AW437" i="1"/>
  <c r="AW436" i="1"/>
  <c r="AW435" i="1"/>
  <c r="AW434" i="1"/>
  <c r="AW433" i="1"/>
  <c r="AW432" i="1"/>
  <c r="AW431" i="1"/>
  <c r="AW430" i="1"/>
  <c r="AW429" i="1"/>
  <c r="AW428" i="1"/>
  <c r="AW427" i="1"/>
  <c r="AW426" i="1"/>
  <c r="AW425" i="1"/>
  <c r="AW424" i="1"/>
  <c r="AW423" i="1"/>
  <c r="AW422" i="1"/>
  <c r="AW421" i="1"/>
  <c r="AW420" i="1"/>
  <c r="AW419" i="1"/>
  <c r="AW418" i="1"/>
  <c r="AW417" i="1"/>
  <c r="AW416" i="1"/>
  <c r="AW415" i="1"/>
  <c r="AW414" i="1"/>
  <c r="AW413" i="1"/>
  <c r="AW412" i="1"/>
  <c r="AW411" i="1"/>
  <c r="AW410" i="1"/>
  <c r="AW409" i="1"/>
  <c r="AW408" i="1"/>
  <c r="AW407" i="1"/>
  <c r="AW406" i="1"/>
  <c r="AW405" i="1"/>
  <c r="AW404" i="1"/>
  <c r="AW403" i="1"/>
  <c r="AW402" i="1"/>
  <c r="AW401" i="1"/>
  <c r="AW400" i="1"/>
  <c r="AW399" i="1"/>
  <c r="AW398" i="1"/>
  <c r="AW397" i="1"/>
  <c r="AW396" i="1"/>
  <c r="AW395" i="1"/>
  <c r="AW394" i="1"/>
  <c r="AW393" i="1"/>
  <c r="AW392" i="1"/>
  <c r="AW391" i="1"/>
  <c r="AW390" i="1"/>
  <c r="AW389" i="1"/>
  <c r="AW225" i="1" l="1"/>
  <c r="AW234" i="1"/>
  <c r="AW226" i="1"/>
  <c r="AW240" i="1"/>
  <c r="AW280" i="1"/>
  <c r="AW238" i="1"/>
  <c r="AW246" i="1"/>
  <c r="AW242" i="1"/>
  <c r="AW287" i="1"/>
  <c r="AW279" i="1"/>
  <c r="AW286" i="1"/>
  <c r="AW290" i="1"/>
  <c r="AW291" i="1"/>
  <c r="AW288" i="1"/>
  <c r="AW235" i="1"/>
  <c r="AW284" i="1"/>
  <c r="AW276" i="1"/>
  <c r="AW38" i="1"/>
  <c r="AW278" i="1"/>
  <c r="AW236" i="1"/>
  <c r="AW289" i="1"/>
  <c r="AW245" i="1"/>
  <c r="AW237" i="1"/>
  <c r="AW285" i="1"/>
  <c r="AW277" i="1"/>
  <c r="AW244" i="1"/>
  <c r="AW243" i="1"/>
  <c r="AW283" i="1"/>
  <c r="AW275" i="1"/>
  <c r="AW239" i="1"/>
  <c r="AW282" i="1"/>
  <c r="AW274" i="1"/>
  <c r="AW241" i="1"/>
  <c r="AW281" i="1"/>
  <c r="AW273" i="1"/>
  <c r="AW374" i="1"/>
  <c r="AW373" i="1"/>
  <c r="AW372" i="1"/>
  <c r="AW371" i="1" l="1"/>
  <c r="AW365" i="1"/>
  <c r="AW364" i="1"/>
  <c r="AW84" i="1"/>
  <c r="AW375" i="1"/>
  <c r="AW358" i="1"/>
  <c r="AW359" i="1"/>
  <c r="AW366" i="1"/>
  <c r="AW367" i="1"/>
  <c r="AW360" i="1"/>
  <c r="AW368" i="1"/>
  <c r="AW376" i="1"/>
  <c r="AW361" i="1"/>
  <c r="AW369" i="1"/>
  <c r="AW377" i="1"/>
  <c r="AW362" i="1"/>
  <c r="AW370" i="1"/>
  <c r="AW363" i="1"/>
  <c r="AW383" i="1" l="1"/>
  <c r="AW380" i="1"/>
  <c r="AW379" i="1"/>
  <c r="AW233" i="1"/>
  <c r="AW232" i="1"/>
  <c r="AW231" i="1"/>
  <c r="AW230" i="1"/>
  <c r="AW229" i="1"/>
  <c r="AW227" i="1"/>
  <c r="AW228" i="1"/>
  <c r="AW382" i="1"/>
  <c r="AW381" i="1"/>
  <c r="AW218" i="1"/>
  <c r="AW194" i="1"/>
  <c r="AW186" i="1"/>
  <c r="AW178" i="1"/>
  <c r="AW170" i="1"/>
  <c r="AW114" i="1"/>
  <c r="AW106" i="1"/>
  <c r="AW98" i="1"/>
  <c r="AW223" i="1"/>
  <c r="AW191" i="1"/>
  <c r="AW183" i="1"/>
  <c r="AW175" i="1"/>
  <c r="AW167" i="1"/>
  <c r="AW111" i="1"/>
  <c r="AW103" i="1"/>
  <c r="AW95" i="1"/>
  <c r="AW222" i="1"/>
  <c r="AW190" i="1"/>
  <c r="AW182" i="1"/>
  <c r="AW174" i="1"/>
  <c r="AW166" i="1"/>
  <c r="AW118" i="1"/>
  <c r="AW110" i="1"/>
  <c r="AW102" i="1"/>
  <c r="AW94" i="1"/>
  <c r="AW221" i="1"/>
  <c r="AW197" i="1"/>
  <c r="AW189" i="1"/>
  <c r="AW181" i="1"/>
  <c r="AW173" i="1"/>
  <c r="AW195" i="1"/>
  <c r="AW100" i="1"/>
  <c r="AW193" i="1"/>
  <c r="AW177" i="1"/>
  <c r="AW112" i="1"/>
  <c r="AW99" i="1"/>
  <c r="AW109" i="1"/>
  <c r="AW220" i="1"/>
  <c r="AW188" i="1"/>
  <c r="AW172" i="1"/>
  <c r="AW108" i="1"/>
  <c r="AW96" i="1"/>
  <c r="AW219" i="1"/>
  <c r="AW187" i="1"/>
  <c r="AW171" i="1"/>
  <c r="AW107" i="1"/>
  <c r="AW93" i="1"/>
  <c r="AW217" i="1"/>
  <c r="AW185" i="1"/>
  <c r="AW169" i="1"/>
  <c r="AW117" i="1"/>
  <c r="AW105" i="1"/>
  <c r="AW92" i="1"/>
  <c r="AW184" i="1"/>
  <c r="AW168" i="1"/>
  <c r="AW116" i="1"/>
  <c r="AW104" i="1"/>
  <c r="AW196" i="1"/>
  <c r="AW180" i="1"/>
  <c r="AW115" i="1"/>
  <c r="AW101" i="1"/>
  <c r="AW179" i="1"/>
  <c r="AW113" i="1"/>
  <c r="AW224" i="1"/>
  <c r="AW192" i="1"/>
  <c r="AW176" i="1"/>
  <c r="AW97" i="1"/>
  <c r="AW355" i="1"/>
  <c r="AW347" i="1"/>
  <c r="AW339" i="1"/>
  <c r="AW352" i="1"/>
  <c r="AW344" i="1"/>
  <c r="AW351" i="1"/>
  <c r="AW343" i="1"/>
  <c r="AW350" i="1"/>
  <c r="AW342" i="1"/>
  <c r="AW63" i="1"/>
  <c r="AW349" i="1"/>
  <c r="AW357" i="1"/>
  <c r="AW341" i="1"/>
  <c r="AW356" i="1"/>
  <c r="AW340" i="1"/>
  <c r="AW354" i="1"/>
  <c r="AW338" i="1"/>
  <c r="AW353" i="1"/>
  <c r="AW337" i="1"/>
  <c r="AW348" i="1"/>
  <c r="AW346" i="1"/>
  <c r="AW345" i="1"/>
  <c r="AW331" i="1"/>
  <c r="AW323" i="1"/>
  <c r="AW336" i="1"/>
  <c r="AW328" i="1"/>
  <c r="AW320" i="1"/>
  <c r="AW335" i="1"/>
  <c r="AW327" i="1"/>
  <c r="AW319" i="1"/>
  <c r="AW334" i="1"/>
  <c r="AW326" i="1"/>
  <c r="AW318" i="1"/>
  <c r="AW325" i="1"/>
  <c r="AW333" i="1"/>
  <c r="AW317" i="1"/>
  <c r="AW332" i="1"/>
  <c r="AW316" i="1"/>
  <c r="AW330" i="1"/>
  <c r="AW329" i="1"/>
  <c r="AW324" i="1"/>
  <c r="AW322" i="1"/>
  <c r="AW321" i="1"/>
  <c r="AW157" i="1" l="1"/>
  <c r="AW154" i="1"/>
  <c r="AW214" i="1"/>
  <c r="AW132" i="1"/>
  <c r="AW120" i="1"/>
  <c r="AW200" i="1"/>
  <c r="AW145" i="1"/>
  <c r="AW149" i="1"/>
  <c r="AW151" i="1"/>
  <c r="AW146" i="1"/>
  <c r="AW204" i="1"/>
  <c r="AW122" i="1"/>
  <c r="AW124" i="1"/>
  <c r="AW158" i="1"/>
  <c r="AW134" i="1"/>
  <c r="AW141" i="1"/>
  <c r="AW131" i="1"/>
  <c r="AW123" i="1"/>
  <c r="AW137" i="1"/>
  <c r="AW127" i="1"/>
  <c r="AW160" i="1"/>
  <c r="AW211" i="1"/>
  <c r="AW119" i="1"/>
  <c r="AW163" i="1"/>
  <c r="AW159" i="1"/>
  <c r="AW201" i="1"/>
  <c r="AW147" i="1"/>
  <c r="AW161" i="1"/>
  <c r="AW162" i="1"/>
  <c r="AW125" i="1"/>
  <c r="AW206" i="1"/>
  <c r="AW210" i="1"/>
  <c r="AW213" i="1"/>
  <c r="AW128" i="1"/>
  <c r="AW208" i="1"/>
  <c r="AW164" i="1"/>
  <c r="AW165" i="1"/>
  <c r="AW155" i="1"/>
  <c r="AW198" i="1"/>
  <c r="AW203" i="1"/>
  <c r="AW205" i="1"/>
  <c r="AW133" i="1"/>
  <c r="AW135" i="1"/>
  <c r="AW216" i="1"/>
  <c r="AW136" i="1"/>
  <c r="AW139" i="1"/>
  <c r="AW144" i="1"/>
  <c r="AW142" i="1"/>
  <c r="AW199" i="1"/>
  <c r="AW209" i="1"/>
  <c r="AW126" i="1"/>
  <c r="AW207" i="1"/>
  <c r="AW212" i="1"/>
  <c r="AW140" i="1"/>
  <c r="AW121" i="1"/>
  <c r="AW153" i="1"/>
  <c r="AW129" i="1"/>
  <c r="AW148" i="1"/>
  <c r="AW156" i="1"/>
  <c r="AW152" i="1"/>
  <c r="AW150" i="1"/>
  <c r="AW143" i="1"/>
  <c r="AW138" i="1"/>
  <c r="AW130" i="1"/>
  <c r="AW202" i="1"/>
  <c r="AW215" i="1"/>
</calcChain>
</file>

<file path=xl/sharedStrings.xml><?xml version="1.0" encoding="utf-8"?>
<sst xmlns="http://schemas.openxmlformats.org/spreadsheetml/2006/main" count="1787" uniqueCount="1722">
  <si>
    <t>Section</t>
  </si>
  <si>
    <t>Requirements</t>
  </si>
  <si>
    <t>Regulation</t>
  </si>
  <si>
    <t>Addressed Y/N/NA</t>
  </si>
  <si>
    <t>Location</t>
  </si>
  <si>
    <t>Adequate Y/N</t>
  </si>
  <si>
    <t>Comments</t>
  </si>
  <si>
    <t>CONTENT OF COMPREHENSIVE PERFORMANCE TEST PLAN</t>
  </si>
  <si>
    <t>I.A.1.</t>
  </si>
  <si>
    <t>An analysis of each feedstream, including hazardous waste, other fuels, and industrial furnace feedstocks, as fired, that includes:</t>
  </si>
  <si>
    <t>§63.1207(f)(1)(i)</t>
  </si>
  <si>
    <t>1.A.1.a</t>
  </si>
  <si>
    <t>Heating value, levels of ash (for hazardous waste incinerators only), levels of semivolatile metals, low volatile metals, mercury, and total chlorine (organic and inorganic); and</t>
  </si>
  <si>
    <t>§63.1207(f)(1)(i)(A)</t>
  </si>
  <si>
    <t>1.A.1.b</t>
  </si>
  <si>
    <t>Viscosity or description of the physical form of the feedstream;</t>
  </si>
  <si>
    <t>§63.1207(f)(1)(i)(B)</t>
  </si>
  <si>
    <t>1.A.2</t>
  </si>
  <si>
    <t xml:space="preserve">For organic hazardous air pollutants established by 42 U.S.C. 7412(b)(1), excluding caprolactam (CAS number 105602) as provided by §63.60: </t>
  </si>
  <si>
    <t>§63.1207(f)(1)(ii)</t>
  </si>
  <si>
    <t>1.A.2.a</t>
  </si>
  <si>
    <t>An identification of such organic hazardous air pollutants that are present in the feedstream, except that the source need not analyze for organic hazardous air pollutants that would reasonably not be expected to be found in the feedstream. The source must identify any constituents that it excludes from analysis and explain the basis for excluding them. The source must conduct the feedstream analysis according to §63.1208(b)(8). The source may qualify for reduced analysis in lieu of the feedstream identification required by this section, on a case by case basis, according to the conditions set forth in §63.1207(f)(1)(ii)(D);</t>
  </si>
  <si>
    <t>§63.1207(f)(1)(ii)(A)</t>
  </si>
  <si>
    <t>1.A.2.b</t>
  </si>
  <si>
    <t>An approximate quantification of such identified organic hazardous air pollutants in the feedstreams, within the precision produced by the analytical procedures of §63.1208(b)(8); and</t>
  </si>
  <si>
    <t>§63.1207(f)(1)(ii)(B)</t>
  </si>
  <si>
    <t>1.A.2.c</t>
  </si>
  <si>
    <t>A description of blending procedures, if applicable, prior to firing the hazardous waste feedstream, including a detailed analysis of the materials prior to blending, and blending ratios;</t>
  </si>
  <si>
    <t>§63.1207(f)(1)(ii)(C)</t>
  </si>
  <si>
    <t>1.A.2.d</t>
  </si>
  <si>
    <t>The Administrator may approve on a case-by-case basis a hazardous waste feedstream analysis for organic hazardous air pollutants in lieu of the analysis required under §63.1207(f)(1)(ii)(A) if the reduced analysis is sufficient to ensure that the POHCs used to demonstrate compliance with the applicable DRE standards in Subpart EEE continue to be representative of the organic hazardous air pollutants in the source’s hazardous waste feedstreams.</t>
  </si>
  <si>
    <t>§63.1207(f)(1)(ii)(D)</t>
  </si>
  <si>
    <t>1.A.3</t>
  </si>
  <si>
    <t>A detailed engineering description of the hazardous waste combustor, including:</t>
  </si>
  <si>
    <t>§63.1207(f)(1)(iii)</t>
  </si>
  <si>
    <t>1.A.3.a</t>
  </si>
  <si>
    <t>Manufacturer's name and model number of the hazardous waste combustor;</t>
  </si>
  <si>
    <t>§63.1207(f)(1)(iii)(A)</t>
  </si>
  <si>
    <t>1.A.3.b</t>
  </si>
  <si>
    <t>Type of hazardous waste combustor;</t>
  </si>
  <si>
    <t>§63.1207(f)(1)(iii)(B)</t>
  </si>
  <si>
    <t>1.A.3.c</t>
  </si>
  <si>
    <t>Maximum design capacity in appropriate units;</t>
  </si>
  <si>
    <t>§63.1207(f)(1)(iii)(C)</t>
  </si>
  <si>
    <t>1.A.3.d</t>
  </si>
  <si>
    <t>Description of the feed system for each feedstream;</t>
  </si>
  <si>
    <t>§63.1207(f)(1)(iii)(D)</t>
  </si>
  <si>
    <t>1.A.3.e</t>
  </si>
  <si>
    <t>Capacity of each feed system;</t>
  </si>
  <si>
    <t>§63.1207(f)(1)(iii)(E)</t>
  </si>
  <si>
    <t>1.A.3.f</t>
  </si>
  <si>
    <t>Description of automatic hazardous waste feed cutoff system(s);</t>
  </si>
  <si>
    <t>§63.1207(f)(1)(iii)(F)</t>
  </si>
  <si>
    <t>1.A.3.g</t>
  </si>
  <si>
    <t>Description of the design, operation, and maintenance practices for any air pollution control system; and</t>
  </si>
  <si>
    <t>§63.1207(f)(1)(iii)(G)</t>
  </si>
  <si>
    <t>1.A.3.h</t>
  </si>
  <si>
    <t>Description of the design, operation, and maintenance practices of any stack gas monitoring and pollution control monitoring systems;</t>
  </si>
  <si>
    <t>§63.1207(f)(1)(iii)(H)</t>
  </si>
  <si>
    <t>1.A.4</t>
  </si>
  <si>
    <t>§63.1206(b)(12)</t>
  </si>
  <si>
    <t>1.A.5</t>
  </si>
  <si>
    <t>A detailed description of sampling and monitoring procedures including sampling and monitoring locations in the system, the equipment to be used, sampling and monitoring frequency, and planned analytical procedures for sample analysis. (Note that where applicable, equivalent SW-846 Methods may be used as well.)</t>
  </si>
  <si>
    <t>§63.1207(f)(1)(iv)</t>
  </si>
  <si>
    <t>1.A.5.a</t>
  </si>
  <si>
    <t>Test Methods</t>
  </si>
  <si>
    <t>1.A.5.a.1</t>
  </si>
  <si>
    <t>Method 23, provided in appendix A, part 60 of this chapter, after approval by the Administrator.</t>
  </si>
  <si>
    <t>The source may request approval to use Method 23 in the performance test plan required under §63.1207(e)(i) and (ii).</t>
  </si>
  <si>
    <t>In determining whether to grant approval to use Method 23, the Administrator may consider factors including whether dioxin/furan were detected at levels substantially below the emission standard in previous testing, and whether previous Method 0023 analyses detected low levels of dioxin/furan in the front half of the sampling train.</t>
  </si>
  <si>
    <t>Sources that emit carbonaceous particulate matter, such as coal-fired boilers, and sources equipped with activated carbon injection, will be deemed not suitable for use of Method 23 unless the source documents that there would not be a significant improvement in quality assurance with Method 0023A.</t>
  </si>
  <si>
    <t>The source must sample for a minimum of three hours, and the source must collect a minimum sample volume of 2.5 dscm.</t>
  </si>
  <si>
    <t>The source may assume that nondetects are present at zero concentration.</t>
  </si>
  <si>
    <t>1.A.5.a.2</t>
  </si>
  <si>
    <t>§§63.1208(b)(2) - (4)</t>
  </si>
  <si>
    <t>1.A.5.a.3</t>
  </si>
  <si>
    <t>1.A.5.a.3.a</t>
  </si>
  <si>
    <t>§63.1208(b)(5)(i)</t>
  </si>
  <si>
    <t>1.A.5.a.3.a.1</t>
  </si>
  <si>
    <t>Method 26/26A as provided in appendix A, part 60 of this chapter; or</t>
  </si>
  <si>
    <t>1.A.5.a.3.a.2</t>
  </si>
  <si>
    <t>Methods 320 or 321 as provided in appendix A, part 63 of this chapter; or</t>
  </si>
  <si>
    <t>1.A.5.a.3.a.3</t>
  </si>
  <si>
    <t>1.A.5.a.3.b</t>
  </si>
  <si>
    <t>1.A.5.a.3.b.1</t>
  </si>
  <si>
    <t>For cement kilns and sources equipped with a dry acid gas scrubber, the source must use Methods 320 or 321 as provided in appendix A, part 63 of this chapter, or ASTM D 6735–01 to measure hydrogen chloride, and the back-half, caustic impingers of Method 26/26A as provided in appendix A, part 60 of this chapter to measure chlorine gas; and</t>
  </si>
  <si>
    <t>1.A.5.a.3.b.2</t>
  </si>
  <si>
    <t>For incinerators, boilers, and lightweight aggregate kilns, the source must use Methods 320 or 321 as provided in appendix A, part 63 of this chapter, or ASTM D 6735–01 to measure hydrogen chloride, and Method 26/26A as provided in appendix A, part 60 of this chapter to measure total chlorine, and calculate chlorine gas by difference if:</t>
  </si>
  <si>
    <t>1.A.5.a.3.b.2.a</t>
  </si>
  <si>
    <t>The bromine/chlorine ratio in feedstreams is greater than 5 percent; or</t>
  </si>
  <si>
    <t>1.A.5.a.3.b.2.b</t>
  </si>
  <si>
    <t>The sulfur/chlorine ratio in feedstreams is greater than 50 percent.</t>
  </si>
  <si>
    <t>1.A.5.a.4</t>
  </si>
  <si>
    <t>§63.1208(b)(6)</t>
  </si>
  <si>
    <t>1.A.5.a.5</t>
  </si>
  <si>
    <t>1.A.5.a.6</t>
  </si>
  <si>
    <t>§63.1208(b)(8)</t>
  </si>
  <si>
    <t>1.A.5.a.7</t>
  </si>
  <si>
    <t>1.A.5.b</t>
  </si>
  <si>
    <t>§63.7(c)</t>
  </si>
  <si>
    <t>1.A.5.b.1</t>
  </si>
  <si>
    <t>The test plan must include a test program summary, the test schedule, data quality objectives, and both an internal and external quality assurance (QA) program. Data quality objectives are the pretest expectations of precision, accuracy, and completeness of data.</t>
  </si>
  <si>
    <t>§63.7(c)(2)(i)</t>
  </si>
  <si>
    <t>1.A.5.b.2</t>
  </si>
  <si>
    <t>The internal QA program shall include, at a minimum, the activities planned by routine operators and analysts to provide an assessment of test data precision; an example of internal QA is the sampling and analysis of replicate samples.</t>
  </si>
  <si>
    <t>6§3.7(c)(2)(ii)</t>
  </si>
  <si>
    <t>1.A.5.b.3</t>
  </si>
  <si>
    <t>The external QA program shall include, at a minimum, application of plans for a test method performance audit (PA) during the performance test. The PA’s consist of blind audit samples provided by the Administrator and analyzed during the performance test in order to provide a measure of test data bias. The external QA program may also include systems audits that include the opportunity for onsite evaluation by the Administrator of instrument calibration, data validation, sample logging, and documentation of quality control data and field maintenance activities.</t>
  </si>
  <si>
    <t>§63.7(c)(2)(iii)</t>
  </si>
  <si>
    <t>1.A.6</t>
  </si>
  <si>
    <t>A detailed test schedule for each hazardous waste for which the performance test is planned, including date(s), duration, quantity of hazardous waste to be burned, and other relevant factors;</t>
  </si>
  <si>
    <t>§63.1207(f)(1)(v)</t>
  </si>
  <si>
    <t>1.A.7</t>
  </si>
  <si>
    <t>A detailed test protocol, including, for each hazardous waste identified, the ranges of hazardous waste feedrate for each feed system, and, as appropriate, the feedrates of other fuels and feedstocks, and any other relevant parameters that may affect the ability of the hazardous waste combustor to meet the emission standards;</t>
  </si>
  <si>
    <t>§63.1207(f)(1)(vi)</t>
  </si>
  <si>
    <t>1.A.8</t>
  </si>
  <si>
    <t>A description of, and planned operating conditions for any emission control equipment that will be used;</t>
  </si>
  <si>
    <t>§63.1207(f)(1)(vii)</t>
  </si>
  <si>
    <t>1.A.9</t>
  </si>
  <si>
    <t>Procedures for rapidly stopping the hazardous waste feed and controlling emissions in the event of an equipment malfunction;</t>
  </si>
  <si>
    <t>§63.1207(f)(1)(viii)</t>
  </si>
  <si>
    <t>1.A.10</t>
  </si>
  <si>
    <t>A determination of the hazardous waste residence time;</t>
  </si>
  <si>
    <t>§§63.1207(f)(1)(ix) and 63.1206(b)(11)</t>
  </si>
  <si>
    <t>1.A.11</t>
  </si>
  <si>
    <t>If the source is requesting to extrapolate metal feedrate limits from comprehensive performance test levels under§ 63.1209(l)(1)(v) or §63.1209(n)(2)(vii):</t>
  </si>
  <si>
    <t>§63.1207(f)(1)(x)</t>
  </si>
  <si>
    <t>1.A.11.a</t>
  </si>
  <si>
    <t>A description of the extrapolation methodology and rationale for how the approach ensures compliance with the emission standards;</t>
  </si>
  <si>
    <t>§63.1207(f)(1)(x)(A)</t>
  </si>
  <si>
    <t>1.A.11.b</t>
  </si>
  <si>
    <t>Documentation of the historical range of normal (i.e., other than during compliance testing) metals feedrates for each feedstream;</t>
  </si>
  <si>
    <t>§63.1207(f)(1)(x)(B)</t>
  </si>
  <si>
    <t>1.A.11.c</t>
  </si>
  <si>
    <t>Documentation that the level of spiking recommended during the performance test will mask sampling and analysis imprecision and inaccuracy to the extent that extrapolation of feedrates limits adequately assure compliance with the emission standards.</t>
  </si>
  <si>
    <t>§63.1207(f)(1)(x)(C)</t>
  </si>
  <si>
    <t>1.A.12</t>
  </si>
  <si>
    <t>If the source does not continuously monitor regulated constituents in natural gas, process air feedstreams, and feedstreams from vapor recovery systems under §63.1209(c)(5), it must include documentation of the expected levels of regulated constituents in those feedstreams;</t>
  </si>
  <si>
    <t>§63.1207(f)(1)(xi)</t>
  </si>
  <si>
    <t>1.A.13</t>
  </si>
  <si>
    <t>Documentation justifying the duration of system conditioning required to ensure the combustor has achieved steady-state operations under performance test operating conditions, as provided by §63.1207(g)(1)(iii);</t>
  </si>
  <si>
    <t>§63.1207(f)(1)(xii)</t>
  </si>
  <si>
    <t>1.A.14</t>
  </si>
  <si>
    <t>Cement kilns with in-line raw mills, if the source elects to use the emissions averaging provision of this subpart, the source must notify the Administrator of the source’s intent in the initial (and subsequent) comprehensive performance test plan, and provide the information required by the emission averaging provision;</t>
  </si>
  <si>
    <t>§63.1207(f)(1)(xiii)</t>
  </si>
  <si>
    <t>For preheater or preheater/precalciner cement kilns with dual stacks, if the source elects to use the emissions averaging provision of §63.1204(e), it must notify the Administrator of its intent in the initial (and subsequent) comprehensive performance test plan, and provide the information required under §63.1204(e)(2)(iii)(A).</t>
  </si>
  <si>
    <t>§63.1207(f)(1)(xiv)</t>
  </si>
  <si>
    <t>1.A.16</t>
  </si>
  <si>
    <t>If the source requests to use Method 23 for dioxin/furan the source must provide the information required under §63.1208(b)(1)(i)(B).</t>
  </si>
  <si>
    <t>§63.1207(f)(1)(xv)</t>
  </si>
  <si>
    <t>1.A.17</t>
  </si>
  <si>
    <t>§63.1207(f)(1)(xvi)</t>
  </si>
  <si>
    <t>1.A.18</t>
  </si>
  <si>
    <t>If the source proposes to use a surrogate for measuring or monitoring gas flowrate, it must document in the comprehensive performance test plan that the surrogate adequately correlates with gas flowrate, as required by §63.1207(m)(7), and §§63.1209(j)(2), (k)(3), (m)(2)(i), (n)(5)(i),and (o)(2)(i);</t>
  </si>
  <si>
    <t>§63.1207(f)(1)(xvii)</t>
  </si>
  <si>
    <t>1.A.19</t>
  </si>
  <si>
    <t>§63.1207(f)(1)(xviii)</t>
  </si>
  <si>
    <t>1.A.20</t>
  </si>
  <si>
    <t>The source must document the temperature measurement location in the comprehensive performance test plan. As required by §63.1209(j)(1)(i) and §63.1209(k)(2)(i), the source must measure the temperature of each combustion chamber at a location that best represents, as practicable, the bulk gas temperature in the combustion zone;</t>
  </si>
  <si>
    <t>§63.1207(f)(1)(xix)</t>
  </si>
  <si>
    <t>1.A.21</t>
  </si>
  <si>
    <t>If the source is equipped with activated carbon injection, it must document in the comprehensive performance test plan:  (Also see Section 1.C.2.f of this checklist.)</t>
  </si>
  <si>
    <t>§63.1207(f)(1)(xx)</t>
  </si>
  <si>
    <t>1.A.21.a</t>
  </si>
  <si>
    <t>The manufacturer specifications for minimum carrier fluid flowrate or pressure drop, as required by §63.1209(k)(6)(ii); and</t>
  </si>
  <si>
    <t>§63.1207(f)(1)(xx)(A)</t>
  </si>
  <si>
    <t>1.A.21.b</t>
  </si>
  <si>
    <t>Key parameters that affect carbon adsorption, and the operating limits the source establishes for those parameters based on the carbon used during the performance test, if the source elects not to specify and use the brand and type of carbon used during the comprehensive performance tests, required by §63.1209(k)(6)(iii).</t>
  </si>
  <si>
    <t>§63.1207(f)(1)(xx)(B)</t>
  </si>
  <si>
    <t>1.A.22</t>
  </si>
  <si>
    <t>If the source is equipped with a carbon bed system, and the source elects not to specify and use the brand and type of carbon used during the comprehensive performance test, the source must include in the comprehensive performance test plan key parameters that affect the carbon adsorption, and the operating limits the source establishes for those parameters based on the carbon used during the performance test as required by §63.1209(k)(9)(ii); (Also see Section 1.C.2.g of this checklist.)</t>
  </si>
  <si>
    <t>§63. 1207(f)(1)(xxi)</t>
  </si>
  <si>
    <t>1.A.23</t>
  </si>
  <si>
    <t>If the source feeds a dioxin/furan inhibitor into the combustion system, it must document in the comprehensive performance test plan key parameters that affect the effectiveness of the inhibitor, and the operating limits it establishes for those parameters based on the inhibitor fed during the performance test, if the source elects not to specify and use the brand and type of inhibitor used during the comprehensive performance test, as required by §63.1209(k)(9)(ii);(Also see Section 1.C.2.i of this checklist.)</t>
  </si>
  <si>
    <t>§63.1207(f)(1)(xxii)</t>
  </si>
  <si>
    <t>1.A.24</t>
  </si>
  <si>
    <t>If the source is equipped with a wet scrubber and it elects to monitor solids content of the scrubber liquid manually but believes that hourly monitoring of solids content is not warranted, the source must support an alternative monitoring frequency in the comprehensive performance test plan, as required by §63.1209(m)(1)(i)(B)(1)(i); (Also see Section 1.C.4.a.1.b of this checklist.)</t>
  </si>
  <si>
    <t>§63.1207(f)(1)(xxiii)</t>
  </si>
  <si>
    <t>1.A.25</t>
  </si>
  <si>
    <t>If the source is equipped with a particulate matter control device other than a wet scrubber, baghouse, or electrostatic precipitator, it must include in the comprehensive performance test plan:(Also see Section 1.C.4.a.2 of this checklist.)</t>
  </si>
  <si>
    <t>§63.1207(f)(1)(xxiv)</t>
  </si>
  <si>
    <t>1.A.25.a</t>
  </si>
  <si>
    <t>Documentation to support the operating parameter limits the source establishes for the control device, as required by §63.1209(m)(1)(iv)(A)(4); and</t>
  </si>
  <si>
    <t>§63.1207(f)(1)(xxiv)(A)</t>
  </si>
  <si>
    <t>1.A.25.b</t>
  </si>
  <si>
    <t>Support for the use of manufacturer specifications if the source recommends such specifications in lieu of basing operating limits on performance test operating levels, as required by §63.1209(m)(1)(iv)(D).</t>
  </si>
  <si>
    <t>§63.1207(f)(1)(xxiv)(B)</t>
  </si>
  <si>
    <t>1.A.26</t>
  </si>
  <si>
    <t>§63.1207(f)(1)(xxv)</t>
  </si>
  <si>
    <t>1.A.27</t>
  </si>
  <si>
    <t>For purposes of calculating semivolatile metal, low volatile metal, mercury, and total chlorine (organic and inorganic), and ash feedrate limits, a description of how the source will handle performance test feedstream analytical results that determines these constituents are not present at detectable levels.</t>
  </si>
  <si>
    <t>1.A.28</t>
  </si>
  <si>
    <t>Such other information as the Administrator reasonably finds necessary to determine whether to approve the performance test plan.</t>
  </si>
  <si>
    <t>1.B</t>
  </si>
  <si>
    <t>1.B.1</t>
  </si>
  <si>
    <t>§63.1207(g)(1)(i)</t>
  </si>
  <si>
    <t>1.B.1.a</t>
  </si>
  <si>
    <t>§63.1207(g)(1)(i)(A)</t>
  </si>
  <si>
    <t>1.B.1.b</t>
  </si>
  <si>
    <t>§63.1207(g)(1)(i)(B)</t>
  </si>
  <si>
    <t>1.B.1.c</t>
  </si>
  <si>
    <t>§63.1207(g)(1)(i)(C)</t>
  </si>
  <si>
    <t>1.C</t>
  </si>
  <si>
    <t>Specific Monitoring Requirements During Performance Test</t>
  </si>
  <si>
    <t>1.C.1</t>
  </si>
  <si>
    <t>§63.1209(j)</t>
  </si>
  <si>
    <t>1.C.1.a</t>
  </si>
  <si>
    <t>§63.1209(j)(1)</t>
  </si>
  <si>
    <t>1.C.1.b</t>
  </si>
  <si>
    <t>§63.1209(j)(2)</t>
  </si>
  <si>
    <t>1.C.1.c</t>
  </si>
  <si>
    <t>§63.1209(j)(3)</t>
  </si>
  <si>
    <t>1.C.1.d</t>
  </si>
  <si>
    <t>§63.1209(j)(4)</t>
  </si>
  <si>
    <t>1.C.2</t>
  </si>
  <si>
    <t>§63.1209(k)</t>
  </si>
  <si>
    <t>1.C.2.a</t>
  </si>
  <si>
    <t>Gas temperature at the inlet to a dry particulate matter control device</t>
  </si>
  <si>
    <t>§63.1209(k)(1)</t>
  </si>
  <si>
    <t>1.C.2.a.1</t>
  </si>
  <si>
    <t>For sources other than a lightweight aggregate kiln, if the combustor is equipped with an electrostatic precipitator, baghouse (fabric filter), or other dry emissions control device where particulate matter is suspended in contact with combustion gas, the source must establish a limit on the maximum temperature of the gas at the inlet to the device on an hourly rolling average. The source must establish the hourly rolling average limit as the average of the test run averages;</t>
  </si>
  <si>
    <t>§63.1209(k)(1)(i)</t>
  </si>
  <si>
    <t>1.C.2.a.2</t>
  </si>
  <si>
    <t>For hazardous waste burning lightweight aggregate kilns, the source must establish a limit on the maximum temperature of the gas at the exit of the (last) combustion chamber (or exit of any waste heat recovery system) on an hourly rolling average. The limit must be established as the average of the test run averages;</t>
  </si>
  <si>
    <t>§63.1209(k)(1)(ii)</t>
  </si>
  <si>
    <t>1.C.2.b</t>
  </si>
  <si>
    <t>§63.1209(k)(2)</t>
  </si>
  <si>
    <t>1.C.2.c</t>
  </si>
  <si>
    <t>§63.1209(k)(3)</t>
  </si>
  <si>
    <t>1.C.2.d</t>
  </si>
  <si>
    <t>§63.1209(k)(4)</t>
  </si>
  <si>
    <t>1.C.2.e</t>
  </si>
  <si>
    <t>§63.1209(k)(5)</t>
  </si>
  <si>
    <t>1.C.2.f</t>
  </si>
  <si>
    <t>§63.1209(k)(6)</t>
  </si>
  <si>
    <t>1.C.2.f.1</t>
  </si>
  <si>
    <t>§63.1209(k)(6)(i)</t>
  </si>
  <si>
    <t>1.C.2.f.2</t>
  </si>
  <si>
    <t>§63.1209(k)(6)(ii)</t>
  </si>
  <si>
    <t>1.C.2.f.3</t>
  </si>
  <si>
    <t>§63.1209(k)(6)(iii)</t>
  </si>
  <si>
    <t>1.C.2.g</t>
  </si>
  <si>
    <t>§63.1209(k)(7)</t>
  </si>
  <si>
    <t>1.C.2.g.1</t>
  </si>
  <si>
    <t>§63.1209(k)(7)(i)</t>
  </si>
  <si>
    <t>1.C.2.g.2</t>
  </si>
  <si>
    <t>§63.1209(k)(7)(ii)</t>
  </si>
  <si>
    <t>1.C.2.g.3</t>
  </si>
  <si>
    <t>§63.1209(k)(7)(iii)</t>
  </si>
  <si>
    <t>1.C.2.h</t>
  </si>
  <si>
    <t>§63.1209(k)(8)</t>
  </si>
  <si>
    <t>1.C.2.h.1</t>
  </si>
  <si>
    <t>§63.1209(k)(8)(i)</t>
  </si>
  <si>
    <t>1.C.2.h.2</t>
  </si>
  <si>
    <t>§63.1209(k)(8)(ii)</t>
  </si>
  <si>
    <t>1.C.2.h.3</t>
  </si>
  <si>
    <t>§63.1209(k)(8)(iii)</t>
  </si>
  <si>
    <t>1.C.2.h.4</t>
  </si>
  <si>
    <t>§63.1209(k)(8)(iv)</t>
  </si>
  <si>
    <t>1.C.2.i</t>
  </si>
  <si>
    <t>§63.1209(k)(9)</t>
  </si>
  <si>
    <t>1.C.2.i.1</t>
  </si>
  <si>
    <t>§63.1209(k)(9)(i)</t>
  </si>
  <si>
    <t>1.C.2.i.2</t>
  </si>
  <si>
    <t>§63.1209(k)(9)(ii)</t>
  </si>
  <si>
    <t>1.C.3</t>
  </si>
  <si>
    <t>§63.1209(l)</t>
  </si>
  <si>
    <t>Incinerators and Solid Fuel Boilers Mercury Feedrate:</t>
  </si>
  <si>
    <t>Liquid Fuel Boilers Mercury Feedrate:</t>
  </si>
  <si>
    <t>For liquid fuel boilers, when complying with the mercury emission standards of §63.1217, the source must establish a rolling average limit for the mercury feedrate as follows on an averaging period not to exceed an annual rolling average:</t>
  </si>
  <si>
    <t>The source must calculate a mercury system removal efficiency for each test run and calculate the average system removal efficiency of the test run averages. If emissions exceed the mercury emission standard during the comprehensive performance test, it is not a violation because the averaging period for the mercury emission standard is (not-to-exceed) one year and compliance is based on compliance with the mercury feedrate limit with an averaging period not-to-exceed one year.</t>
  </si>
  <si>
    <t>If the source burns hazardous waste with a heating value of 10,000 Btu/lb or greater, the source must calculate the mercury feedrate limit as follows:</t>
  </si>
  <si>
    <t>The mercury feedrate limit is the emission standard divided by [1 − system removal efficiency].</t>
  </si>
  <si>
    <t>The mercury feedrate limit is a hazardous waste thermal concentration limit expressed as pounds of mercury in hazardous waste feedstreams per million Btu of hazardous waste fired.</t>
  </si>
  <si>
    <t>The source must comply with the hazardous waste mercury thermal concentration limit by determining the feedrate of mercury in all hazardous waste feedstreams (lb/hr) at least once a minute and the hazardous waste thermal feedrate (MM Btu/hr) at least once a minute to calculate a 60-minute average thermal emission concentration as [hazardous waste mercury federate (lb/hr) / hazardous waste thermal feedrate (MM Btu/hr)].</t>
  </si>
  <si>
    <t>The source must calculate a rolling average hazardous waste mercury thermal concentration that is updated each hour.</t>
  </si>
  <si>
    <t xml:space="preserve">If you select an averaging period for the feedrate limit that is greater than a 12-hour rolling average, you must calculate the initial rolling average as though you had selected a 12-hour rolling average, as provided by paragraph (b)(5)(i) of this section. Thereafter, you must calculate rolling averages using either one-minute or one-hour updates. Hourly updates shall be calculated using the average of the one-minute average data for the preceding hour. For the period beginning with initial operation under this standard until the source has operated for the full averaging period that you select, the average feedrate shall be based only on actual operation under this standard. </t>
  </si>
  <si>
    <t>If the source burns hazardous waste with a heating value of less than 10,000 Btu/lb, the source must calculate the mercury feedrate limit as follows:</t>
  </si>
  <si>
    <t>The source must calculate the mercury feedrate limit as the mercury emission standard divided by [1 − System Removal Efficiency].</t>
  </si>
  <si>
    <t>The feedrate limit is expressed as a mass concentration per unit volume of stack gas (µgm/dscm) and is converted to a mass feedrate (lb/hr) by multiplying it by the average stack gas flowrate of the test run averages.</t>
  </si>
  <si>
    <t>The source must comply with the feedrate limit by determining the mercury feedrate (lb/hr) at least once a minute to calculate a 60-minute average feedrate.</t>
  </si>
  <si>
    <t>The source must update the rolling average feedrate each hour with this 60-minute feedrate measurement.</t>
  </si>
  <si>
    <t>If the source’s boiler is equipped with a wet scrubber, the source must comply with the following unless the source documents in the performance test plan that the source does not feed chlorine at rates that may substantially affect the system removal efficiency of mercury for purposes of establishing a mercury feedrate limit based on the system removal efficiency during the test:</t>
  </si>
  <si>
    <t>Scrubber blowdown must be minimized during a pretest conditioning period and during the performance test:</t>
  </si>
  <si>
    <t>Scrubber water must be preconditioned so that mercury in the water is at equilibrium with stack gas at the mercury feedrate level of the performance test; and</t>
  </si>
  <si>
    <t>The source must establish an operating limit on minimum pH of scrubber water as the average of the test run averages and comply with the limit on an hourly rolling average.</t>
  </si>
  <si>
    <t>Cement Kilns Mercury Feedrate:</t>
  </si>
  <si>
    <t>For cement kilns:</t>
  </si>
  <si>
    <t>When complying with the emission standards under §§63.1220(a)(2)(i) and (b)(2)(i), the source must:</t>
  </si>
  <si>
    <t>Comply with the mercury hazardous waste feed concentration operating requirement on a twelve-hour rolling average;</t>
  </si>
  <si>
    <t>Monitor and record in the operating record the as-fired mercury concentration in the hazardous waste (or the weighted-average mercury concentration for multiple hazardous waste feedstreams);</t>
  </si>
  <si>
    <t>Initiate an automatic waste feed cutoff that immediately and automatically cuts off the hazardous waste feed when the as-fired mercury concentration operating requirement is exceeded;</t>
  </si>
  <si>
    <t>Except as provided by paragraph (l)(1)(iii)(D) of this section, when complying with the hazardous waste maximum theoretical emission concentration (MTEC) under §63.1220(a)(2)(ii)(B) and (b)(2)(ii)(B), you must:</t>
  </si>
  <si>
    <t>Comply with the MTEC operating requirement on a twelve-hour rolling average;</t>
  </si>
  <si>
    <t>Monitor and record the feedrate of mercury for each hazardous waste feedstream according to §63.1209(c);</t>
  </si>
  <si>
    <t>Monitor with a CMS and record in the operating record the gas flowrate (either directly or by monitoring a surrogate parameter that the source has correlated to gas flowrate);</t>
  </si>
  <si>
    <t>Continuously calculate and record in the operating record a MTEC assuming mercury from all hazardous waste feedstreams is emitted;</t>
  </si>
  <si>
    <t>Initiate an automatic waste feed cutoff that immediately and automatically cuts off the hazardous waste feed when the MTEC operating requirement is exceeded;</t>
  </si>
  <si>
    <t>In lieu of complying with §63.1209(l)(1)(iii)(C) of this section, the source may:</t>
  </si>
  <si>
    <t>Lightweight Aggregate Kilns Mercury Feedrate:</t>
  </si>
  <si>
    <t>For lightweight aggregate kilns:</t>
  </si>
  <si>
    <t>When complying with the emission standards under §§63.1205, 63.1221(a)(2)(i) and (b)(2)(i), the source must establish a 12-hour rolling average limit for the total feedrate of mercury in all feedstreams as the average of the test run averages;</t>
  </si>
  <si>
    <t>Except as provided by §63.1209(l)(1)(iv)(C), when complying with the hazardous waste feedrate corresponding to a maximum theoretical emission concentration (MTEC) under §§63.1221(a)(2)(ii) and (b)(2)(ii), the source must:</t>
  </si>
  <si>
    <t xml:space="preserve">Comply with the MTEC operating requirement on a twelve-hour rolling average; </t>
  </si>
  <si>
    <t>In lieu of complying with §63.1209(l)(1)(iv)(B) of this section, the source may:</t>
  </si>
  <si>
    <t>Extrapolation of Feedrate Levels:</t>
  </si>
  <si>
    <t>Whether the extrapolated feedrates the source requests are warranted considering historical metal feedrate data.</t>
  </si>
  <si>
    <t>Mercury Control System Operating Limits:</t>
  </si>
  <si>
    <t>1.C.4</t>
  </si>
  <si>
    <t>§63.1209(m)</t>
  </si>
  <si>
    <t>1.C.4.a</t>
  </si>
  <si>
    <t>§63.1209(m)(1)</t>
  </si>
  <si>
    <t>1.C.4.a.1</t>
  </si>
  <si>
    <t>§63.1209(m)(1)(i)</t>
  </si>
  <si>
    <t>1.C.4.a.1.a</t>
  </si>
  <si>
    <t>For high energy scrubbers only, minimum pressure drop across the wet scrubber on an hourly rolling average, established as the average of the test run averages;</t>
  </si>
  <si>
    <t>§63.1209(m)(1)(i)(A)</t>
  </si>
  <si>
    <t>1.C.4.a.1.b</t>
  </si>
  <si>
    <t>For all wet scrubbers:(Also see Section 1.A.24)</t>
  </si>
  <si>
    <t>§63.1209(m)(1)(i)(B)</t>
  </si>
  <si>
    <t>1.C.4.a.1.b.1</t>
  </si>
  <si>
    <t xml:space="preserve">To ensure that the solids content of the scrubber liquid does not exceed levels during the performance test, the source must either (1) establish a limit on solids content of the scrubber liquid using a CMS or by manual sampling and analysis, or (2) establish a minimum blowdown rate using a CMS and either a minimum scrubber tank volume or liquid level using a CMS. If the source elects to monitor solids content manually, it must sample and analyze the scrubber liquid hourly unless it supports an alternative monitoring frequency in the performance test plan that it submits for review and approval; </t>
  </si>
  <si>
    <t>1.C.4.a.1.b.2</t>
  </si>
  <si>
    <t>For maximum solids content monitored with a CMS, the source must establish a limit on a twelve-hour rolling average as the average of the test run averages.</t>
  </si>
  <si>
    <t>1.C.4.a.1.b.3</t>
  </si>
  <si>
    <t>For maximum solids content measured manually, the source must establish an hourly limit, as measured at least once per hour, unless it supports an alternative monitoring frequency in the performance test plan that it submits for review and approval. The source must establish the maximum hourly limit as the average of the manual measurement averages for each run.</t>
  </si>
  <si>
    <t>1.C.4.a.1.b.4</t>
  </si>
  <si>
    <t>For minimum blowdown rate and either a minimum scrubber tank volume or liquid level using a CMS, the source must establish a limit on an hourly rolling average as the average of the test run averages.</t>
  </si>
  <si>
    <t>1.C.4.a.1.c</t>
  </si>
  <si>
    <t>§63.1209(m)(1)(i)(C)</t>
  </si>
  <si>
    <t>1.C.4.a.2</t>
  </si>
  <si>
    <t>§63.1209(m)(1)(iv)</t>
  </si>
  <si>
    <t>During each comprehensive performance test conducted to demonstrate compliance with the particulate matter emissions standard, the source must establish a range of operating values for the control device that is a representative and reliable indicator that the control device is operating within the same range of conditions as during the performance test. The source must establish this range of operating values as follows:</t>
  </si>
  <si>
    <t>§63.1209(m)(1)(iv)(A)</t>
  </si>
  <si>
    <t>1.C.4.a.2.a.1</t>
  </si>
  <si>
    <t>The source must select a set of operating parameters appropriate for the control device design that the source determines to be a representative and reliable indicator of the control device performance.</t>
  </si>
  <si>
    <t>1.C.4.a.2.a.2</t>
  </si>
  <si>
    <t>The source must measure and record values for each of the selected operating parameters during each test run of the performance test. A value for each selected parameter must be recorded using a continuous monitor.</t>
  </si>
  <si>
    <t>1.C.4.a.2.a.3</t>
  </si>
  <si>
    <t>1.C.4.a.2.a.4</t>
  </si>
  <si>
    <t>The source must prepare written documentation to support the operating parameter limits established for the control device and the source must include this documentation in the performance test plan that it submits for review and approval. This documentation must include a description for each selected parameter and the operating range and monitoring frequency required to ensure the control device is being properly operated and maintained.</t>
  </si>
  <si>
    <t>1.C.4.a.2.b</t>
  </si>
  <si>
    <t>§63.1209(m)(1)(iv)(B)</t>
  </si>
  <si>
    <t>1.C.4.b</t>
  </si>
  <si>
    <t>§63.1209(m)(2)</t>
  </si>
  <si>
    <t>1.C.4.c</t>
  </si>
  <si>
    <t>§63.1209(m)(3)</t>
  </si>
  <si>
    <t>1.C.5</t>
  </si>
  <si>
    <t>§63.1209(n)</t>
  </si>
  <si>
    <t>1.C.5.a</t>
  </si>
  <si>
    <t>§63.1209(n)(1)</t>
  </si>
  <si>
    <t>§63.1209(n)(2)</t>
  </si>
  <si>
    <t>For incinerators, cement kilns, and lightweight aggregate kilns, when complying with the emission standards under §§63.1203, 63.1204, 63.1205, and 63.1219, and for solid fuel boilers when complying with the emission standards under §63.1216, the source must establish 12-hour rolling average limits for the total feedrate of semivolatile and low volatile metals in all feedstreams as the average of the test run averages.</t>
  </si>
  <si>
    <t>When complying with the emission standards under §§63.1220(a)(3)(ii), (a)(4)(ii), (b)(3)(ii), and (b)(4)(ii), the source must establish 12-hour rolling average limits for the total feedrate of semivolatile and low volatile metals in all feedstreams as the average of the test run averages.</t>
  </si>
  <si>
    <t>When complying with the emission standards under §§63.1221(a)(3)(ii), (a)(4)(ii), (b)(3)(ii), and (b)(4)(ii), the source must establish 12-hour rolling average limits for the total feedrate of semivolatile and low volatile metals in all feedstreams as the average of the test run averages.</t>
  </si>
  <si>
    <t>The feedrate limit is a hazardous waste thermal concentration limit expressed as pounds of semivolatile metals in all hazardous waste feedstreams per million Btu of hazardous waste fed to the boiler.</t>
  </si>
  <si>
    <t>The source must comply with the hazardous waste semivolatile metal thermal concentration limit by determining the feedrate of semivolatile metal in all hazardous waste feedstreams (lb/hr) and the hazardous waste thermal feedrate (MM Btu/hr) at least once a minute to calculate a 60-minute average thermal emission concentration as [hazardous waste semivolatile metal feedrate (lb/hr) / hazardous waste thermal feedrate (MM Btu/hr)].</t>
  </si>
  <si>
    <t>The source must calculate a rolling average hazardous waste semivolatile metal thermal concentration that is updated each hour.</t>
  </si>
  <si>
    <t>If you select an averaging period for the feedrate limit that is greater than a 12-hour rolling average, you must calculate the initial rolling average as though you had selected a 12-hour rolling average, as provided by paragraph (b)(5)(i) of this section. Thereafter, you must calculate rolling averages using either one-minute or one-hour updates. Hourly updates shall be calculated using the average of the one-minute average data for the preceding hour. For the period beginning with initial operation under this standard until the source has operated for the full averaging period that you select, the average feedrate shall be based only on actual operation under this standard.</t>
  </si>
  <si>
    <t>The feedrate limit is expressed as a mass concentration per unit volume of stack gas (µgm/dscm) and is converted to a mass feedrate (lb/hr) by multiplying it by the average stack gas flowrate (dscm/hr) of the test run averages.</t>
  </si>
  <si>
    <t>The source must comply with the feedrate limit by determining the semivolatile metal feedrate (lb/hr) at least once a minute to calculate a 60-minute average feedrate</t>
  </si>
  <si>
    <t>You must comply with the hazardous waste chromium thermal concentration limit by determining the feedrate of chromium in all hazardous waste feedstreams (lb/hr) and the hazardous waste thermal feedrate (MMBtu/hr) at least once each minute as [hazardous waste chromium feedrate (lb/hr)/hazardous waste thermal feedrate (MMBtu/hr)].</t>
  </si>
  <si>
    <t>The source must comply with this limit on an hourly rolling average basis.</t>
  </si>
  <si>
    <t>1.C.6</t>
  </si>
  <si>
    <t>Feedrate of total chlorine and chloride.</t>
  </si>
  <si>
    <t>1.C.6.a.2</t>
  </si>
  <si>
    <t>1.C.6.a.2.a</t>
  </si>
  <si>
    <t>Boilers that feed hazardous waste with a heating value not less than 10,000 Btu/lb.</t>
  </si>
  <si>
    <t>The feedrate limit is a hazardous waste thermal concentration limit expressed as pounds of chlorine (organic and inorganic) in all hazardous waste feedstreams per million Btu of hazardous waste fed to the boiler.</t>
  </si>
  <si>
    <t>The source must establish a 12-hour rolling average feedrate limit as the average of the test run averages.</t>
  </si>
  <si>
    <t>You must comply with the feedrate limit by determining the mass feedrate of hazardous waste feedstreams (lb/hr) at least once a minute and by knowing the chlorine content (organic and inorganic, lb of chlorine/lb of hazardous waste) and heating value (Btu/lb) of hazardous waste feedstreams at all times to calculate a 1-minute average feedrate measurement as [hazardous waste chlorine content (lb of chlorine/lb of hazardous waste feed)/hazardous waste heating value (Btu/lb of hazardous waste)]. You must update the rolling average feedrate each hour with this 60-minute average feedrate measurement.</t>
  </si>
  <si>
    <t>1.C.6.a.2.b</t>
  </si>
  <si>
    <t>1.C.6.b.1</t>
  </si>
  <si>
    <t>1.C.6.b.2</t>
  </si>
  <si>
    <t>The source must comply with this limit on a hourly rolling average basis;</t>
  </si>
  <si>
    <t>1.C.6.c</t>
  </si>
  <si>
    <t>If the source is equipped with a high energy wet scrubber such as a venturi, hydrosonic, collision, or free jet wet scrubber, the source must establish a limit on minimum pressure drop across the wet scrubber on an hourly rolling average as the average of the test run averages;</t>
  </si>
  <si>
    <t>If the source is equipped with a low energy wet scrubber such as a spray tower, packed bed, or tray tower, the source must establish a minimum pressure drop across the wet scrubber based on manufacturer's specifications. The source must comply with the limit on an hourly rolling average;</t>
  </si>
  <si>
    <t>If the source is equipped with a low energy wet scrubber, the source must establish a limit on minimum liquid feed pressure to the wet scrubber based on manufacturer's specifications. The source must comply with the limit on an hourly rolling average;</t>
  </si>
  <si>
    <t>1.C.6.c.4</t>
  </si>
  <si>
    <t>The source must establish a limit on minimum pH on an hourly rolling average as the average of the test run averages;</t>
  </si>
  <si>
    <t>1.C.6.c.5</t>
  </si>
  <si>
    <t>1.C.6.d</t>
  </si>
  <si>
    <t>1.C.6.d.1</t>
  </si>
  <si>
    <t>1.C.6.d.2</t>
  </si>
  <si>
    <t>1.C.6.d.3.a</t>
  </si>
  <si>
    <t>1.C.6.d.3.b</t>
  </si>
  <si>
    <t>1.C.7</t>
  </si>
  <si>
    <t>§63.1209(p)</t>
  </si>
  <si>
    <t>1.C.8</t>
  </si>
  <si>
    <t>§63.1209(q)</t>
  </si>
  <si>
    <t>1.C.8.a</t>
  </si>
  <si>
    <t>§63.1209(q)(1)</t>
  </si>
  <si>
    <t>1.C.8.a.1</t>
  </si>
  <si>
    <t>The otherwise applicable requirements under sections 112 and 119 of the CAA, are applicable requirements under this subpart.</t>
  </si>
  <si>
    <t>§63.1209(q)(1)(i)</t>
  </si>
  <si>
    <t>1.C.8.a.2</t>
  </si>
  <si>
    <t>The source must specify (e.g. , by reference) the otherwise applicable requirements as a mode of operation in its Documentation of Compliance under 63.1211(c), its Notification of Compliance under §63.1207(j), and its title V permit application. These requirements include the otherwise applicable requirements governing emission standards, monitoring and compliance, and notification reporting, and recordkeeping.</t>
  </si>
  <si>
    <t>§63.1209(q)(1)(ii)</t>
  </si>
  <si>
    <t>1.C.8.b</t>
  </si>
  <si>
    <t>§63.1209(q)(2)</t>
  </si>
  <si>
    <t>1.C.8.b.1</t>
  </si>
  <si>
    <t>§63.1209(q)(2)(i)</t>
  </si>
  <si>
    <t>1.C.8.b.2</t>
  </si>
  <si>
    <t>§63.1209(q)(2)(ii)</t>
  </si>
  <si>
    <t>1.C.8.b.2.a</t>
  </si>
  <si>
    <t>Rolling averages must be calculated as the average of the available one-minute values for the parameter until enough one-minute values are available to calculate hourly or 12-hour rolling averages, whichever is applicable to the parameter.</t>
  </si>
  <si>
    <t>§63.1209(q)(2)(ii)(A)</t>
  </si>
  <si>
    <t>1.C.8.b.2.b</t>
  </si>
  <si>
    <t>A source may not transition to a new mode of operation using this approach if the most recent operation in that mode resulted in an exceedance of an applicable emission standard measured with a CEMS or operating parameter limit prior to the hazardous waste residence time expiring; or</t>
  </si>
  <si>
    <t>§63.1209(q)(2)(ii)(B)</t>
  </si>
  <si>
    <t>1.C.8.b.3</t>
  </si>
  <si>
    <t>§63.1209(q)(2)(iii)</t>
  </si>
  <si>
    <t>1.C.9</t>
  </si>
  <si>
    <t>§63.1207(g)(1)(iii)</t>
  </si>
  <si>
    <t>1.C.9.a</t>
  </si>
  <si>
    <t>§63.1207(g)(1)(iii)(A)</t>
  </si>
  <si>
    <t>1.C.9.b</t>
  </si>
  <si>
    <t>If the source owns or operates a hazardous waste cement kiln that recycles collected particulate matter (i.e., cement kiln dust) into the kiln, it must sample and analyze the recycled particulate matter prior to obtaining performance test data for levels of selected metals to be measured during performance testing to document that the system has reached steady-state conditions (i.e., that metals levels have stabilized). The source must document the rationale for selecting metals that are indicative of system equilibrium and include the information in the performance test plan under §63.1207(f). To determine system equilibrium, the source must sample and analyze the recycled particulate matter hourly for each selected metal, unless the source submits in the performance test plan a justification for reduced sampling and analysis and the Administrator approves in writing a reduced sampling and analysis frequency.</t>
  </si>
  <si>
    <t>§63.1207(g)(1)(iii)(B)</t>
  </si>
  <si>
    <t>1.D</t>
  </si>
  <si>
    <t>Continuous Monitoring Systems (CMS)</t>
  </si>
  <si>
    <t>1.D.1</t>
  </si>
  <si>
    <t>All CMS must be installed, operational, and the data verified as specified in the relevant standard either prior to or in conjunction with conducting performance tests.  Verification of operational status must, at a minimum, include completion of the manufacturer’s written specifications or recommendations for installation, operation, and calibration of the system</t>
  </si>
  <si>
    <t>§63.8(c)(3)</t>
  </si>
  <si>
    <t>1.D.2</t>
  </si>
  <si>
    <t>Performance evaluation of continuous monitoring systems</t>
  </si>
  <si>
    <t>§63.8(e)</t>
  </si>
  <si>
    <t>1.D.2.a</t>
  </si>
  <si>
    <t>The owner or operator of an affected source being monitored must conduct a performance evaluation of the CMS. Such performance evaluation must be conducted according to the applicable specifications and procedures described in 63.8 or in the relevant standard.</t>
  </si>
  <si>
    <t>§§63.8(e)(1) and 63.1207(e)(1)(i)</t>
  </si>
  <si>
    <t>1.D.2.b</t>
  </si>
  <si>
    <t>§63.8(e)(2)</t>
  </si>
  <si>
    <t>1.D.2.c</t>
  </si>
  <si>
    <t>§63.8(e)(3)(i)</t>
  </si>
  <si>
    <t>1.D.2.d</t>
  </si>
  <si>
    <t>The internal QA program must include, at a minimum, the activities planned by routine operators and analysts to provide an assessment of CMS performance.  The external QA program shall include, at a minimum, systems audits that include the opportunity for on-site evaluation by the Administrator of instrument calibration, data validation, sample logging, and documentation of quality control data and field maintenance activities</t>
  </si>
  <si>
    <t>§63.8(e)(3)(ii)</t>
  </si>
  <si>
    <t>WAIVERS AND PETITIONS FOR ALTERNATE TESTING AND MONITORING</t>
  </si>
  <si>
    <t>2.A</t>
  </si>
  <si>
    <t>2.A.1</t>
  </si>
  <si>
    <t>§63.7(h)(3)(iii)</t>
  </si>
  <si>
    <t xml:space="preserve">2.A.1.  </t>
  </si>
  <si>
    <t>§63.1207(m)Rev. 4/8/2008 FR</t>
  </si>
  <si>
    <t>§63.1207(m)(1)(i)Rev. 4/8/2008 FR</t>
  </si>
  <si>
    <t>Determine the feedrate of mercury, semivolatile metals, low volatile metals, or total chlorine and chloride from all feedstreams;</t>
  </si>
  <si>
    <t>§63.1207(m)(1)(i)(A)Rev. 4/8/2008 FR</t>
  </si>
  <si>
    <t>Determine the stack gas flowrate; and</t>
  </si>
  <si>
    <t>§63.1207(m)(1)(i)(B)Rev. 4/8/2008 FR</t>
  </si>
  <si>
    <t>Calculate a MTEC for each standard assuming all mercury, semivolatile metals, low volatile metals, or total chlorine (organic and inorganic) from all feedstreams is emitted;</t>
  </si>
  <si>
    <t>§63.1207(m)(1)(i)(C)Rev. 4/8/2008 FR</t>
  </si>
  <si>
    <t>To document compliance with this provision, you must:</t>
  </si>
  <si>
    <t>§63.1207(m)(1)(ii)Rev. 4/8/2008 FR</t>
  </si>
  <si>
    <t>Monitor and record the feedrate of mercury, semivolatile metals, low volatile metals, and total chlorine and chloride from all feedstreams according to §63.1209(c);</t>
  </si>
  <si>
    <t>§63.1207(m)(1)(ii)(A)Rev. 4/8/2008 FR</t>
  </si>
  <si>
    <t>Monitor with a CMS and record in the operating record the gas flowrate (either directly or by monitoring a surrogate parameter that you have correlated to gas flowrate);</t>
  </si>
  <si>
    <t>§63.1207(m)(1)(ii)(B)Rev. 4/8/2008 FR</t>
  </si>
  <si>
    <t>Continuously calculate and record in the operating record the MTEC under the procedures of paragraph (m)(1)(i) of this section; and</t>
  </si>
  <si>
    <t>§63.1207(m)(1)(ii)(C)Rev. 4/8/2008 FR</t>
  </si>
  <si>
    <t>Interlock the MTEC calculated in paragraph (m)(1)(i)(C) of this section to the AWFCO system to stop hazardous waste burning when the MTEC exceeds the emission standard.</t>
  </si>
  <si>
    <t>§63.1207(m)(1)(ii)(D)Rev. 4/8/2008 FR</t>
  </si>
  <si>
    <t>§63.1207(m)(1)(iii)Rev. 4/8/2008 FR</t>
  </si>
  <si>
    <t>Identify in the Notification of Compliance a minimum gas flowrate limit and a maximum feedrate limit of mercury, semivolatile metals, low volatile metals, and/or total chlorine and chloride from all feedstreams that ensures the MTEC as calculated in paragraph (m)(1)(i)(C) of this section is below the applicable emission standard; and</t>
  </si>
  <si>
    <t>§63.1207(m)(1)(iii)(A)Rev. 4/8/2008 FR</t>
  </si>
  <si>
    <t>Interlock the minimum gas flowrate limit and maximum feedrate limit of paragraph (m)(1)(iii)(A) of this section to the AWFCO system to stop hazardous waste burning when the gas flowrate or mercury, semivolatile metals, low volatile metals, and/or total chlorine and chloride feedrate exceeds the limits of paragraph (m)(1)(iii)(A) of this section.</t>
  </si>
  <si>
    <t>§63.1207(m)(1)(iii)(B)Rev. 4/8/2008 FR</t>
  </si>
  <si>
    <t>§63.1207(m)(2)(i)Rev. 4/8/2008 FR</t>
  </si>
  <si>
    <t>§63.1207(m)(2)(ii)Rev. 4/8/2008 FR</t>
  </si>
  <si>
    <t>Monitor and record the feedrate of mercury, semivolatile metals, low volatile metals, and total chlorine and chloride from all hazardous waste feedstreams in accordance with §63.1209(c);</t>
  </si>
  <si>
    <t>§63.1207(m)(2)(ii)(A)Rev. 4/8/2008 FR</t>
  </si>
  <si>
    <t>Determine and record the higher heating value of each hazardous waste feed;</t>
  </si>
  <si>
    <t>§63.1207(m)(2)(ii)(B)Rev. 4/8/2008 FR</t>
  </si>
  <si>
    <t>Continuously calculate and record the thermal feed rate of all hazardous waste feedstreams by summing the products of each hazardous waste feed rate multiplied by the higher heating value of that hazardous waste;</t>
  </si>
  <si>
    <t>§63.1207(m)(2)(ii)(C)Rev. 4/8/2008 FR</t>
  </si>
  <si>
    <t>Continuously calculate and record the total HAP thermal feed concentration for each constituent by dividing the HAP feedrate determined in paragraph (m)(2)(ii)(A) of this section by the thermal feed rate determined in paragraph (m)(2)(ii)(C) of this section for all hazardous waste feedstreams;</t>
  </si>
  <si>
    <t>§63.1207(m)(2)(ii)(D)Rev. 4/8/2008 FR</t>
  </si>
  <si>
    <t>Interlock the HAP thermal feed concentration for each constituent with the AWFCO to stop hazardous waste feed when the thermal feed concentration exceeds the applicable thermal emission standard.</t>
  </si>
  <si>
    <t>§63.1207(m)(2)(ii)(E)Rev. 4/8/2008 FR</t>
  </si>
  <si>
    <t>When you determine the feedrate of mercury, semivolatile metals, low volatile metals, or total chlorine and chloride for purposes of this provision, except as provided by paragraph (m)(4) of this section, you must assume that the analyte is present at the full detection limit when the feedstream analysis determines that the analyte in not detected in the feedstream.</t>
  </si>
  <si>
    <t>§63.1207(m)(3)Rev. 4/8/2008 FR</t>
  </si>
  <si>
    <t>Owners and operators of hazardous waste burning cement kilns and lightweight aggregate kilns may assume that mercury is present in raw material at half the detection limit when the raw material feedstream analysis determines that mercury is not detected.</t>
  </si>
  <si>
    <t>§63.1207(m)(4)Rev. 4/8/2008 FR</t>
  </si>
  <si>
    <t>You must state in the site-specific test plan that you submit for review and approval under paragraph (e) of this section that you intend to comply with the provisions of this paragraph. You must include in the test plan documentation that any surrogate that is proposed for gas flowrate adequately correlates with the gas flowrate.</t>
  </si>
  <si>
    <t>§63.1207(m)(5)Rev. 4/8/2008 FR</t>
  </si>
  <si>
    <t>2.B</t>
  </si>
  <si>
    <t>§63.1207(c)(2)</t>
  </si>
  <si>
    <t>2.B.1</t>
  </si>
  <si>
    <t>The source may request that previous emissions test data serve as documentation of conformance with the emission standards of this subpart provided that the previous testing:</t>
  </si>
  <si>
    <t>§63.1207(c)(2)(i)</t>
  </si>
  <si>
    <t>2.B.1.a</t>
  </si>
  <si>
    <t>Was initiated after 54 months prior to the compliance date, except as provided by §§63.1207(c)(2)(iii) or (c)(2)(iv) below;</t>
  </si>
  <si>
    <t>§63.1207(c)(2)(i)(A)</t>
  </si>
  <si>
    <t>2.B.1.b</t>
  </si>
  <si>
    <t>Results in data that meet quality assurance objectives (determined on a site-specific basis) such that the results demonstrate compliance with the applicable standards;</t>
  </si>
  <si>
    <t>§63.1207(c)(2)(i)(B)</t>
  </si>
  <si>
    <t>2.B.1.c</t>
  </si>
  <si>
    <t>Was in conformance with the requirements of §63.1207(g)(1); and</t>
  </si>
  <si>
    <t>§63.1207(c)(2)(i)(C)</t>
  </si>
  <si>
    <t>2.B.1.d</t>
  </si>
  <si>
    <t>Was sufficient to establish the applicable operating parameter limits under §63.1209.</t>
  </si>
  <si>
    <t>§63.1207(c)(2)(i)(D)</t>
  </si>
  <si>
    <t>2.B.2</t>
  </si>
  <si>
    <t>The source must submit data in lieu of the initial comprehensive performance test in lieu of (i.e., if the data are in lieu of all performance testing) or with the notification of performance test required under §63.1207(e).</t>
  </si>
  <si>
    <t>§63.1207(c)(2)(ii)</t>
  </si>
  <si>
    <t>2.B.3</t>
  </si>
  <si>
    <t>The source’s date in lieu of test age restriction provided in §63.1207(c)(2)(i)(A) does not apply for the duration of the interim standards, and will not apply until EPA promulgates permanent replacement standards.</t>
  </si>
  <si>
    <t>§63.1207 (c)(2)(iii)</t>
  </si>
  <si>
    <t>2.B.4</t>
  </si>
  <si>
    <t>The source’s data in lieu test age restriction provided in §63.1207(c)(2)(i)(A) does not apply to DRE data provided the source does not feed hazardous waste at a location in the combustion system other than the normal flame zone.</t>
  </si>
  <si>
    <t>§63.1207(c)(2)(iv)</t>
  </si>
  <si>
    <t>2.C</t>
  </si>
  <si>
    <t>§63.1209(a)(5)</t>
  </si>
  <si>
    <t>2.D</t>
  </si>
  <si>
    <t>§63.1209(g)</t>
  </si>
  <si>
    <t>2.D.1</t>
  </si>
  <si>
    <t>Requests to use alternative methods</t>
  </si>
  <si>
    <t>§63.1209(g)(1)</t>
  </si>
  <si>
    <t>2.D.1.a</t>
  </si>
  <si>
    <t>§63.1209(g)(1)(i)</t>
  </si>
  <si>
    <t>2.D.1.b</t>
  </si>
  <si>
    <t>The source may submit an application to waive an operating parameter limit specified in this section based on documentation that neither that operating parameter limit nor an alternative operating parameter limit is needed to ensure compliance with the emission standards of this subpart.</t>
  </si>
  <si>
    <t>§63.1209(g)(1)(ii)</t>
  </si>
  <si>
    <t>2.D.1.c</t>
  </si>
  <si>
    <t>The source must comply with the following procedures for applications submitted under §§63.1209(g)(1)(i) and (ii) of this section:</t>
  </si>
  <si>
    <t>§63.1209(g)(1)(iii)</t>
  </si>
  <si>
    <t>2.D.1.c.1</t>
  </si>
  <si>
    <t>§63.1209(g)(1)(iii)(A)</t>
  </si>
  <si>
    <t>2.D.1.c.2</t>
  </si>
  <si>
    <t>§63.1209(g)(1)(iii)(B)</t>
  </si>
  <si>
    <t>2.D.1.c.2.a</t>
  </si>
  <si>
    <t>Data or information justifying the source’s request for an alternative monitoring requirement (or for a waiver of an operating parameter limit), such as the technical or economic infeasibility or the impracticality of using the required approach;</t>
  </si>
  <si>
    <t>2.D.1.c.2.b</t>
  </si>
  <si>
    <t xml:space="preserve">A description of the proposed alternative monitoring requirement, including the operating parameter to be monitored, the monitoring approach/technique (e.g., type of detector, monitoring location), the averaging period for the limit, and how the limit is to be calculated; and </t>
  </si>
  <si>
    <t>2.D.1.c.2.c</t>
  </si>
  <si>
    <t>Data or information documenting that the alternative monitoring requirement would provide equivalent or better assurance of compliance with the relevant emission standard, or that it is the monitoring requirement that best assures compliance with the standard and that is technically and economically practicable</t>
  </si>
  <si>
    <t>2.D.1.c.3</t>
  </si>
  <si>
    <t>§63.1209(g)(1)(iii)(C)</t>
  </si>
  <si>
    <t>2.E</t>
  </si>
  <si>
    <t>Alternative standards for existing or new hazardous waste burning lightweight aggregate kilns using MACT</t>
  </si>
  <si>
    <t>§63.1206(b)(9)</t>
  </si>
  <si>
    <t>2.E.1</t>
  </si>
  <si>
    <t>§63.1206(b)(9)(i)</t>
  </si>
  <si>
    <t>2.E.1.a</t>
  </si>
  <si>
    <t>The source cannot achieve one or more of these standards while using maximum achievable control technology (MACT) because of the raw material contribution to emissions of the regulated metals or hydrochloric acid/chlorine gas; or</t>
  </si>
  <si>
    <t>§63.1206(b)(9)(i)(A)</t>
  </si>
  <si>
    <t>2.E.1.b</t>
  </si>
  <si>
    <t>The source determines that mercury is not present at detectable levels in the raw material.</t>
  </si>
  <si>
    <t>§63.1206(b)(9)(i)(B)</t>
  </si>
  <si>
    <t>2.E.2</t>
  </si>
  <si>
    <t>The alternative standard that the source recommends under §63.1206 (b)(9)(i)(A) of this section may be an operating requirement, such as a hazardous waste federate limitation for metals and/or chlorine, and/or an emission limitation.</t>
  </si>
  <si>
    <t>§63.1206(b)(9)(ii)</t>
  </si>
  <si>
    <t>2.E.3</t>
  </si>
  <si>
    <t>The alternative standard must include a requirement to use MACT, or better, applicable to the standard for which the source is seeking relief, as defined in §63.1206(b)(9)(viii) and (ix) of this section.</t>
  </si>
  <si>
    <t>§63.1206(b)(9)(iii)</t>
  </si>
  <si>
    <t>2.E.4</t>
  </si>
  <si>
    <t>Documentation required.</t>
  </si>
  <si>
    <t>§63.1206(b)(9)(iv)</t>
  </si>
  <si>
    <t>2.E.4.a</t>
  </si>
  <si>
    <t>The alternative standard petition the source submits under §63.1206(b)(9)(i)(A) must include data or information documenting that raw material contributions to emissions of the regulated metals or hydrochloric acid/chlorine gas prevent the source from complying with the emission standard even though it is using MACT, as defined in §§63.1206(b)(9)(viii) and (ix), for the standard for which the source is seeking relief.</t>
  </si>
  <si>
    <t>§63.1206(b)(9)(iv)(A)</t>
  </si>
  <si>
    <t>2.E.4.b</t>
  </si>
  <si>
    <t>Alternative standard petitions that the source submits under §63.1206(b)(9)(i)(B) must include data or information documenting that mercury is not present at detectable levels in raw materials.</t>
  </si>
  <si>
    <t>§63.1206(b)(9)(iv)(B)</t>
  </si>
  <si>
    <t>2.E.5</t>
  </si>
  <si>
    <t>The source must include data or information with semivolatile metal and low volatility metal alternative standard petitions that the source submits under §63.1206(b)(9)(i)(A) documenting that increased chlorine feedrates associated with the burning of hazardous waste, when compared to non-hazardous waste operations, do not significantly increase metal emissions attributable to raw materials.</t>
  </si>
  <si>
    <t>§63.1206(b)(9)(v)</t>
  </si>
  <si>
    <t>2.E.6</t>
  </si>
  <si>
    <t>§63.1206(b)(9)(vi)</t>
  </si>
  <si>
    <t>2.E.7</t>
  </si>
  <si>
    <t>For purposes of this alternative standard provision, MACT for existing hazardous waste burning lightweight aggregate kilns is defined as:</t>
  </si>
  <si>
    <t>§63.1206(b)(9)(viii)</t>
  </si>
  <si>
    <t>2.E.7.a</t>
  </si>
  <si>
    <t>For mercury, a hazardous waste feedrate corresponding to an MTEC of 24 ug/dscm or less;</t>
  </si>
  <si>
    <t>§63.1206(b)(9)(viii)(A)</t>
  </si>
  <si>
    <t>2.E.7.b</t>
  </si>
  <si>
    <t>For semivolatile metals, a hazardous waste federate corresponding to an MTEC of 280,000 ug/dscm or less, and use of a particulate matter control device that achieves particulate matter emissions of 57 mg/dscm or less</t>
  </si>
  <si>
    <t>§63.1206(b)(9)(viii)(B)</t>
  </si>
  <si>
    <t>2.E.7.c</t>
  </si>
  <si>
    <t xml:space="preserve">For low volatile metals, a hazardous waste feedrate corresponding to an MTEC of 120,000 ug/dscm or less, and use of a particulate matter control device that achieves particulate matter emissions of 57 mg/dscm or less; and </t>
  </si>
  <si>
    <t>§63.1206(b)(9)(viii)(C)</t>
  </si>
  <si>
    <t>2.E.7.d</t>
  </si>
  <si>
    <t>For hydrochloric acid/chlorine gas, a hazardous waste chlorine feedrate corresponding to an MTEC of 2,000,000 ug/dscm or less, and use of an air pollution control device with a hydrochloric acid/chlorine gas removal efficiency of 85 percent or greater.</t>
  </si>
  <si>
    <t>§63.1206(b)(9)(viii)(D)</t>
  </si>
  <si>
    <t>2.E.8</t>
  </si>
  <si>
    <t>For purposes of this alternative standard provision, MACT for new hazardous waste burning lightweight aggregate kilns is defined as:</t>
  </si>
  <si>
    <t>§63.1206(b)(9)(ix)</t>
  </si>
  <si>
    <t>2.E.8.a</t>
  </si>
  <si>
    <t>For mercury, a hazardous waste feedrate corresponding to an MTEC of 4 ug/dscm or less;</t>
  </si>
  <si>
    <t>§63.1206(b)(9)(ix)(A)</t>
  </si>
  <si>
    <t>2.E.8.b</t>
  </si>
  <si>
    <t>For semivolatile metals, a hazardous waste federate corresponding to an MTEC of 280,000 ug/dscm or less, and use of a particulate matter control device that achieves particulate matter emissions of 57 mg/dscm or less;</t>
  </si>
  <si>
    <t>§63.1206(b)(9)(ix)(B)</t>
  </si>
  <si>
    <t>2.E.8.c</t>
  </si>
  <si>
    <t>For low volatile metals, a hazardous waste federate corresponding to an MTEC of 46,000 ug/dscm or less, and use of a particulate matter control device that achieves particulate matter emissions of 57 mg/dscm or less;</t>
  </si>
  <si>
    <t>§63.1206(b)(9)(ix)(C)</t>
  </si>
  <si>
    <t>2.E.8.d</t>
  </si>
  <si>
    <t>For hydrochloric acid/chlorine gas, a hazardous waste chlorine feedrate corresponding to an MTEC of 14,000,000 ug/dscm or less, and use of a wet scrubber with a hydrochloric acid/chlorine gas removal efficiency of 99.6 percent or greater.</t>
  </si>
  <si>
    <t>§63.1206(b)(9)(ix)(D)</t>
  </si>
  <si>
    <t>2.F</t>
  </si>
  <si>
    <t>Alternative standards for existing or new hazardous waste burning cement kilns using MACT</t>
  </si>
  <si>
    <t>§63.1206(b)(10)</t>
  </si>
  <si>
    <t>2.F.1</t>
  </si>
  <si>
    <t>§63.1206(b)(10)(i)</t>
  </si>
  <si>
    <t>2.F.1.a</t>
  </si>
  <si>
    <t>The source cannot achieve one or more of these standards while using maximum achievable control technology (MACT) because of raw material contributions to emissions of the regulated metals or hydrochloric acid/chlorine gas; or</t>
  </si>
  <si>
    <t>§63.1206(b)(10)(i)(A)</t>
  </si>
  <si>
    <t>2.F.1.b</t>
  </si>
  <si>
    <t>The source determines that mercury is not present at detectable levels in its raw material.</t>
  </si>
  <si>
    <t>§63.1206(b)(10)(i)(B)</t>
  </si>
  <si>
    <t>2.F.2</t>
  </si>
  <si>
    <t>The alternative standard that the source recommends under §63.1206(b)(10)(i)(A) may be an operating requirement, such as a hazardous waste federate limitation for metals and/or chlorine, and/or an emission limitation.</t>
  </si>
  <si>
    <t>§63.1206(b)(10)(ii)</t>
  </si>
  <si>
    <t>2.F.3</t>
  </si>
  <si>
    <t>The alternative standard must include a requirement to use MACT, or better, applicable to the standard for which the source is seeking relief, as defined in §63.1206(b)(10)(viii) and (ix).</t>
  </si>
  <si>
    <t>§63.1206(b)(10)(iii)</t>
  </si>
  <si>
    <t>2.F.4</t>
  </si>
  <si>
    <t>§63.1206(b)(10)(iv)</t>
  </si>
  <si>
    <t>2.F.4.a</t>
  </si>
  <si>
    <t>The alternative standard petition the source submits under §63.1206(b)(10)(i)(A) must include data or information documenting that raw material contributions to emissions prevent the source from complying with the emission standard even though it is using MACT, as defined in §§63.1206(b)(10)(viii) and (ix), for the standard for which it is seeking relief.</t>
  </si>
  <si>
    <t>§63.1206(b)(10)(iv)(A)</t>
  </si>
  <si>
    <t>2.F.4.b</t>
  </si>
  <si>
    <t>Alternative standard petitions that the source submits under §63.1206(b)(10)(i)(B) must include data or information documenting that mercury is not present at detectable levels in raw materials.</t>
  </si>
  <si>
    <t>§63.1206(b)(10)(iv)(B)</t>
  </si>
  <si>
    <t>2.F.5</t>
  </si>
  <si>
    <t xml:space="preserve">The source must include data or information with semivolatile metal and low volatile metal alternative standard petitions that the source submits under §63.1206(b)(10)(i)(A) documenting that increased chlorine feedrates associated with the burning of hazardous waste, when compared to non-hazardous waste operations, do not significantly increase metal emissions attributable to raw materials. </t>
  </si>
  <si>
    <t>§63.1206(b)(10)(v)</t>
  </si>
  <si>
    <t>2.F.6</t>
  </si>
  <si>
    <t>The source must include data or information with semivolatile metal, low volatile metal, and hydrochloric acid/chlorine gas alternative standard petitions that the source submits under §63.1206 (b)(10)(i)(A) of this section documenting that emissions of the regulated metals and hydrochloric acid/chlorine gas attributable to the hazardous waste only will not exceed the emission standards in §§63.1204(a) and (b).</t>
  </si>
  <si>
    <t>§63.1206(b)(10)(vi)</t>
  </si>
  <si>
    <t>2.F.7</t>
  </si>
  <si>
    <t>For purposes of this alternative standard provision, MACT for existing hazardous waste burning cement kilns is defined as:</t>
  </si>
  <si>
    <t>§63.1206(b)(10)(viii)</t>
  </si>
  <si>
    <t>2.F.7.a</t>
  </si>
  <si>
    <t>For mercury, a hazardous waste feedrate corresponding to an MTEC of 88 ug/dscm or less;</t>
  </si>
  <si>
    <t>§63.1206(b)(10)(viii)(A)</t>
  </si>
  <si>
    <t>2.F.7.b</t>
  </si>
  <si>
    <t>For semivolatile metals, a hazardous waste federate corresponding to an MTEC of 31,000 ug/dscm or less, and use of a particulate matter control device that achieves particulate matter emissions of 0.15 kg/Mg dry feed or less;</t>
  </si>
  <si>
    <t>§63.1206(b)(10)(viii)(B)</t>
  </si>
  <si>
    <t>2.F.7.c</t>
  </si>
  <si>
    <t>For low volatile metals, a hazardous waste federate corresponding to an MTEC of 54,000 ug/dscm or less, and use of a particulate matter control device that achieves particulate matter emissions of 0.15 kg/Mg dry feed or less; and</t>
  </si>
  <si>
    <t>§63.1206(b)(10)(viii)(C)</t>
  </si>
  <si>
    <t>2.F.7.d</t>
  </si>
  <si>
    <t>For hydrochloric acid/chlorine gas, a hazardous waste chlorine feedrate corresponding to an MTEC of 720,000 ug/dscm or less.</t>
  </si>
  <si>
    <t>§63.1206(b)(10)(viii)(D)</t>
  </si>
  <si>
    <t>2.F.8</t>
  </si>
  <si>
    <t>§63.1206(b)(10)(ix)</t>
  </si>
  <si>
    <t>2.F.8.a</t>
  </si>
  <si>
    <t>For mercury, a hazardous waste feedrate corresponding to an MTEC of 7 ug/dscm or less;</t>
  </si>
  <si>
    <t>§63.1206(b)(10)(ix)(A)</t>
  </si>
  <si>
    <t>2.F.8.b</t>
  </si>
  <si>
    <t>§63.1206(b)(10)(ix)(B)</t>
  </si>
  <si>
    <t>2.F.8.c</t>
  </si>
  <si>
    <t>For low volatile metals, a hazardous waste federate corresponding to an MTEC of 15,000 ug/dscm or less, and use of a particulate matter control device that achieves particulate matter emissions of 0.15 kg/Mg dry feed or less;</t>
  </si>
  <si>
    <t>§63.1206(b)(10)(ix)(C)</t>
  </si>
  <si>
    <t>2.F.8.d</t>
  </si>
  <si>
    <t>For hydrochloric acid/chlorine gas, a hazardous waste chlorine feedrate corresponding to an MTEC of 420,000 ug/dscm or less.</t>
  </si>
  <si>
    <t>§63.1206(b)(10)(ix)(D)</t>
  </si>
  <si>
    <t>2.G</t>
  </si>
  <si>
    <t>§63.1206(b)(14)</t>
  </si>
  <si>
    <t xml:space="preserve">See 09/27/07 FR for Proposed Changes  (“Brick MACT” decision) </t>
  </si>
  <si>
    <t>2.G.1</t>
  </si>
  <si>
    <t>2.G.2</t>
  </si>
  <si>
    <t>2.G.2.a</t>
  </si>
  <si>
    <t>The source must not discharge or cause combustion gases to be emitted into the atmosphere that contain cadmium, lead, and selenium in excess of 240 µgm/dscm, combined emissions, corrected to 7 percent oxygen; and,</t>
  </si>
  <si>
    <t>2.G.2.b</t>
  </si>
  <si>
    <t>The source must not discharge or cause combustion gases to be emitted into the atmosphere that contain antimony, arsenic, beryllium, chromium, cobalt, manganese, and nickel in excess of 97 µgm/dscm, combined emissions, corrected to 7 percent oxygen.</t>
  </si>
  <si>
    <t>§63.1206(b)(14)(ii)(B)</t>
  </si>
  <si>
    <t>2.G.3</t>
  </si>
  <si>
    <t>§63.1206(b)(14)(iii)</t>
  </si>
  <si>
    <t>2.G.3.a</t>
  </si>
  <si>
    <t>The source must not discharge or cause combustion gases to be emitted into the atmosphere that contain cadmium, lead, and selenium in excess of 24 µgm/dscm, combined emissions, corrected to 7 percent oxygen; and,</t>
  </si>
  <si>
    <t>§63.1206(b)(14)(iii)(A)</t>
  </si>
  <si>
    <t>2.G.3.b</t>
  </si>
  <si>
    <t>§63.1206(b)(14)(iii)(B)</t>
  </si>
  <si>
    <t>2.G.4</t>
  </si>
  <si>
    <t>2.G.5</t>
  </si>
  <si>
    <t>Alternative to the interim standards for mercury for cement and lightweight aggregate kilns.</t>
  </si>
  <si>
    <t>§63.1206(b)(15)</t>
  </si>
  <si>
    <t>2.G.5.a</t>
  </si>
  <si>
    <t>§63.1206(b)(15)(i)</t>
  </si>
  <si>
    <t>2.G.5.b</t>
  </si>
  <si>
    <t>2.G.5.c</t>
  </si>
  <si>
    <t>2.G.5.c.1</t>
  </si>
  <si>
    <t>2.G.5.c.2</t>
  </si>
  <si>
    <t>2.G.5.c.3</t>
  </si>
  <si>
    <t>2.G.5.c.4</t>
  </si>
  <si>
    <t>2.G.5.d</t>
  </si>
  <si>
    <t>2.G.5.d.1</t>
  </si>
  <si>
    <t>2.G.5.d.2</t>
  </si>
  <si>
    <t>2.G.5.e</t>
  </si>
  <si>
    <t>2.G.6</t>
  </si>
  <si>
    <t>The source must determine the as-fired heating value of each batch of hazardous waste fired by each firing system of the boiler so that the source knows the mass-weighted heating value of the hazardous waste fired at all times.</t>
  </si>
  <si>
    <t>If the as-fired heating value of the hazardous waste is 10,000 Btu per pound or greater, the source is subject to the thermal emission concentration standards (lb/million Btu) under §63.1217.</t>
  </si>
  <si>
    <t>If the as-fired heating value of the hazardous waste is less than 10,000 Btu/lb, the source is subject to the mass or volume emission concentration standards (µgm/dscm or ppmv) under §63.1217.</t>
  </si>
  <si>
    <t>If the as-fired heating value of hazardous wastes varies above and below 10,000 Btu/lb over time, the source is subject to the thermal concentration standards when the heating value is 10,000 Btu/lb or greater and the mass concentration standards when the heating value is less than 10,000 Btu/lb. The source may elect to comply at all times with the more stringent operating requirements that ensure compliance with both the thermal emission concentration standards and the mass or volume emission concentration standards.</t>
  </si>
  <si>
    <t>2.H</t>
  </si>
  <si>
    <t>Use of an alternative test method</t>
  </si>
  <si>
    <t>§63.7(f)</t>
  </si>
  <si>
    <t>2.H.1</t>
  </si>
  <si>
    <t>§63.7(f)(2)</t>
  </si>
  <si>
    <t>2.H.1.a</t>
  </si>
  <si>
    <t>Notifies the Administrator of his or her intention to use an alternative test method at least 60 days before the performance test is to begin.</t>
  </si>
  <si>
    <t>§63.7(f)(2)(i)</t>
  </si>
  <si>
    <t>2.H.1.b</t>
  </si>
  <si>
    <t>Uses Method 301 in Appendix A of Part 63 to validate the alternative test method. This may include the use of specific procedures of Method 301 if use of such procedures are sufficient to validate the alternative test method and;</t>
  </si>
  <si>
    <t>§63.7(f)(2)(ii)</t>
  </si>
  <si>
    <t>2.H.1.c</t>
  </si>
  <si>
    <t>Submits the results of the Method 301 validation process along with the notification of intention and the justification for not using the specified test method. The owner or operator may submit the information required in this paragraph well in advance of the deadline specified in §63.7(f)(2)(i) of this section to ensure a timely review by the Administrator in order to meet the performance test date specified in this section or the Relevant standard.</t>
  </si>
  <si>
    <t>§63.7(f)(2)(iii)</t>
  </si>
  <si>
    <t>2.I</t>
  </si>
  <si>
    <t>Health-based compliance alternatives for total chlorine</t>
  </si>
  <si>
    <t>§63.1215</t>
  </si>
  <si>
    <t>2.I.1</t>
  </si>
  <si>
    <t>General</t>
  </si>
  <si>
    <t>§63.1215(a)</t>
  </si>
  <si>
    <t>2.I.1.a</t>
  </si>
  <si>
    <t>The source may establish and comply with the health-based compliance alternatives for total chlorine under the procedures prescribed in this section for hazardous waste combustors other than hydrochloric acid production furnaces. The source may comply with these health-based compliance alternatives in lieu of the emission standards for total chlorine provided under §§63.1216, 63.1217, 63.1219, 63.1220, and 63.1221. To identify and comply with the limits, the source must:</t>
  </si>
  <si>
    <t>§63.1215(a)(1)</t>
  </si>
  <si>
    <t>2.I.1.a.1</t>
  </si>
  <si>
    <t>Identify a total chlorine emission concentration (ppmv) expressed as chloride (Cl(−)) equivalent for each on site hazardous waste combustor. You may select total chlorine emission concentrations as you choose to demonstrate eligibility for the risk-based limits under this section, except as provided by paragraph (b)(7) of this section;</t>
  </si>
  <si>
    <t>§63.1215(a)(1)(i)Rev. 4/8/08 FR</t>
  </si>
  <si>
    <t>2.I.1.a.2</t>
  </si>
  <si>
    <t>§63.1215(a)(1)(ii)</t>
  </si>
  <si>
    <t>2.I.1.a.3</t>
  </si>
  <si>
    <t>Calculate the annual average HCl-equivalent emission rate as prescribed in paragraph (b)(2) of this section.</t>
  </si>
  <si>
    <t>§63.1215(a)(1)(iii)</t>
  </si>
  <si>
    <t>2.I.1.a.4</t>
  </si>
  <si>
    <t>Perform an eligibility demonstration to determine if your HCl-equivalent emission rate meets the national exposure standard and thus is below the annual average HCl-equivalent emission rate limit, as prescribed by paragraph (c) of this section;</t>
  </si>
  <si>
    <t>§63.1215(a)(1)(iv)</t>
  </si>
  <si>
    <t>2.I.1.a.5</t>
  </si>
  <si>
    <t>Submit the eligibility demonstration for review and approval, as prescribed by paragraph (e) of this section, which must include information to ensure that the 1-hour average HCl-equivalent emission rate limit is not exceeded, as prescribed by paragraph (d) of this section;</t>
  </si>
  <si>
    <t>§63.1215(a)(1)(v)</t>
  </si>
  <si>
    <t>2.I.1.a.6</t>
  </si>
  <si>
    <t>Demonstrate compliance with the annual average HCl-equivalent emission rate limit during the comprehensive performance test, as prescribed by the testing and monitoring requirements under paragraph (e) of this section;</t>
  </si>
  <si>
    <t>§63.1215(a)(1)(vi)</t>
  </si>
  <si>
    <t>2.I.1.a.7</t>
  </si>
  <si>
    <t>Comply with compliance monitoring requirements, including establishing feedrate limits on total chlorine and chloride, and operating parameter limits on emission control equipment, as prescribed by paragraph (f) of this section; and</t>
  </si>
  <si>
    <t>§63.1215(a)(1)(vii)</t>
  </si>
  <si>
    <t>2.I.1.a.8</t>
  </si>
  <si>
    <t>Comply with the requirements for changes, as prescribed by paragraph (h) of this section.</t>
  </si>
  <si>
    <t>§63.1215(a)(1)(viii)</t>
  </si>
  <si>
    <t>2.I.2</t>
  </si>
  <si>
    <t>HCl-equivalent emission rates</t>
  </si>
  <si>
    <t>§63.1215(b)</t>
  </si>
  <si>
    <t>2.I.2.a</t>
  </si>
  <si>
    <t>The source must express total chlorine emission rates for each hazardous waste combustor as HCl-equivalent emission rates.</t>
  </si>
  <si>
    <t>§63.1215(b)(1)</t>
  </si>
  <si>
    <t>2.I.2.b</t>
  </si>
  <si>
    <t>§63.1215(b)(2)Rev. 4/8/08 FR</t>
  </si>
  <si>
    <t>2.I.2.c</t>
  </si>
  <si>
    <t>§63.1215(b)(3)Rev. 4/8/08 FR</t>
  </si>
  <si>
    <t>2.I.2.d</t>
  </si>
  <si>
    <t>§63.1215(b)(4)</t>
  </si>
  <si>
    <t>2.I.2.e</t>
  </si>
  <si>
    <t>§63.1215(b)(5)</t>
  </si>
  <si>
    <t>2.I.2.f</t>
  </si>
  <si>
    <t>§63.1215(b)(6)</t>
  </si>
  <si>
    <t>2.I.2.f.1</t>
  </si>
  <si>
    <t>§63.1215(b)(6)(i)</t>
  </si>
  <si>
    <t>2.I.2.f.1.a</t>
  </si>
  <si>
    <t>§63.1215(b)(6)(i)(A)</t>
  </si>
  <si>
    <t>2.I.2.f.1.b</t>
  </si>
  <si>
    <t>§63.1215(b)(6)(i)(B)</t>
  </si>
  <si>
    <t>2.I.2.f.1.c</t>
  </si>
  <si>
    <t>§63.1215(b)(6)(i)(C)</t>
  </si>
  <si>
    <t>2.I.2.f.2</t>
  </si>
  <si>
    <t>Ratio for calculating 1-hour average HCl-equivalent emission rates.</t>
  </si>
  <si>
    <t>§63.1215(b)(6)(ii)</t>
  </si>
  <si>
    <t>2.I.2.f.2.a</t>
  </si>
  <si>
    <t>§63.1215(b)(6)(ii)(A)</t>
  </si>
  <si>
    <t>2.I.2.f.2.b</t>
  </si>
  <si>
    <t>§63.1215(b)(6)(ii)(B)</t>
  </si>
  <si>
    <t>2.I.2.f.2.c</t>
  </si>
  <si>
    <t>§63.1215(b)(6)(ii)(C)Rev. 4/8/08 FR</t>
  </si>
  <si>
    <t>2.I.2.f.3</t>
  </si>
  <si>
    <t>§63.1215(b)(6)(iii)</t>
  </si>
  <si>
    <t>2.I.2.f.3.a</t>
  </si>
  <si>
    <t>§63.1215(b)(6)(iii)(A)</t>
  </si>
  <si>
    <t>2.I.2.f.3.b</t>
  </si>
  <si>
    <t>§63.1215(b)(6)(iii)(B)</t>
  </si>
  <si>
    <t>2.I.2.f.3.c</t>
  </si>
  <si>
    <t>§63.1215(b)(6)(iii)(C)</t>
  </si>
  <si>
    <t>2.I.2.f.3.c.1</t>
  </si>
  <si>
    <t>The source must revise your HCl-equivalent emission rates and HCl-equivalent emission rate limits after each such test using the procedures prescribed in paragraphs (b)(6)(i) and (ii) of this section.</t>
  </si>
  <si>
    <t>§63.1215(b)(6)(iii)(C)(1)</t>
  </si>
  <si>
    <t>2.I.2.f.3.c.2</t>
  </si>
  <si>
    <t>If the source is no longer eligible for the health-based compliance alternative, the source must notify the permitting authority immediately and either:</t>
  </si>
  <si>
    <t>§63.1215(b)(6)(iii)(C)(2)</t>
  </si>
  <si>
    <t>2.I.2.f.3.c.2.a</t>
  </si>
  <si>
    <t>Submit a revised eligibility demonstration requesting lower HCl-equivalent emission rate limits, establishing lower HCl-equivalent emission rates, and establishing by downward extrapolation lower feedrate limits for total chlorine and chloride; or</t>
  </si>
  <si>
    <t>§63.1215(b)(6)(iii)(C)(2)(i)</t>
  </si>
  <si>
    <t>2.I.2.f.3.c.2.b</t>
  </si>
  <si>
    <t>Request a compliance schedule of up to three years to demonstrate compliance with the emission standards under §§63.1216, 63.1217, 63.1219, 63.1220, and 63.1221.</t>
  </si>
  <si>
    <t>§63.1215(b)(6)(iii)(C)(2)(ii)</t>
  </si>
  <si>
    <t>2.I.2.f.4</t>
  </si>
  <si>
    <t>§63.1215(b)(6)(iv)</t>
  </si>
  <si>
    <t>2.I.2.f.4.a</t>
  </si>
  <si>
    <t>§63.1215(b)(6)(iv)(A)</t>
  </si>
  <si>
    <t>2.I.2.f.4.b</t>
  </si>
  <si>
    <t>If the permitting authority believes that too few historical ratios are available to calculate a representative average ratio or establish a maximum ratio, the permitting authority may require the source to conduct periodic testing to establish representative ratios.</t>
  </si>
  <si>
    <t>§63.1215(b)(6)(iv)(B)</t>
  </si>
  <si>
    <t>2.I.2.f.5</t>
  </si>
  <si>
    <t>§63.1215(b)(6)(v)</t>
  </si>
  <si>
    <t>2.I.2.g</t>
  </si>
  <si>
    <t>§63.1215(b)(7)</t>
  </si>
  <si>
    <t>2.I.2.g.1</t>
  </si>
  <si>
    <t>For incinerators that were existing sources on April 19, 1996: 77 parts per million by volume, combined emissions, expressed as chloride (Cl(-)) equivalent, dry basis and corrected to 7 percent oxygen;</t>
  </si>
  <si>
    <t>§63.1215(b)(7)(i)</t>
  </si>
  <si>
    <t>2.I.2.g.2</t>
  </si>
  <si>
    <t>For incinerators that are new or reconstructed sources after April 19, 1996: 21 parts per million by volume, combined emissions, expressed as chloride (Cl(-)) equivalent, dry basis and corrected to 7 percent oxygen;</t>
  </si>
  <si>
    <t>§63.1215(b)(7)(ii)</t>
  </si>
  <si>
    <t>2.I.2.g.3</t>
  </si>
  <si>
    <t>For cement kilns that were existing sources on April 19, 1996: 130 parts per million by volume, combined emissions, expressed as chloride (Cl(-)) equivalent, dry basis and corrected to 7 percent oxygen;</t>
  </si>
  <si>
    <t>§63.1215(b)(7)(iii)</t>
  </si>
  <si>
    <t>2.I.2.g.4</t>
  </si>
  <si>
    <t>For cement kilns that are new or reconstructed sources after April 19, 1996: 86 parts per million by volume, combined emissions, expressed as chloride (Cl(-)) equivalent, dry basis and corrected to 7 percent oxygen;</t>
  </si>
  <si>
    <t>§63.1215(b)(7)(iv)</t>
  </si>
  <si>
    <t>2.I.2.g.5</t>
  </si>
  <si>
    <t>For lightweight aggregate kilns that were existing sources on April 19, 1996: 600 parts per million by volume, combined emissions, expressed as chloride (Cl(-)) equivalent, dry basis and corrected to 7 percent oxygen;</t>
  </si>
  <si>
    <t>§63.1215(b)(7)(v)</t>
  </si>
  <si>
    <t>2.I.2.g.6</t>
  </si>
  <si>
    <t>For lightweight aggregate kilns that are new or reconstructed sources after April 19, 1996: 600 parts per million by volume, combined emissions, expressed as chloride (Cl(-)) equivalent, dry basis and corrected to 7 percent oxygen</t>
  </si>
  <si>
    <t>§63.1215(b)(7)(vi)</t>
  </si>
  <si>
    <t>2.I.3</t>
  </si>
  <si>
    <t>Eligibility demonstration</t>
  </si>
  <si>
    <t>§63.1215(c)</t>
  </si>
  <si>
    <t>2.I.3.a</t>
  </si>
  <si>
    <t>General.</t>
  </si>
  <si>
    <t>§63.1215(c)(1)</t>
  </si>
  <si>
    <t>2.I.3.a.1</t>
  </si>
  <si>
    <t>The source must perform an eligibility demonstration to determine whether the total chlorine emission rates the source selects for each on-site hazardous waste combustor meet the national exposure standards using either a look-up table analysis prescribed by paragraph (c)(3) of this section, or a site-specific compliance demonstration prescribed by paragraph (c)(4) of this section.</t>
  </si>
  <si>
    <t>§63.1215(c)(1)(i)</t>
  </si>
  <si>
    <t>2.I.3.a.2</t>
  </si>
  <si>
    <t>The source must also determine in the eligibility demonstration whether each combustor may exceed the 1-hour HCl-equivalent emission rate limit absent an hourly rolling average limit on the feedrate of total chlorine and chloride, as provided by paragraph (d) of this section.</t>
  </si>
  <si>
    <t>§63.1215(c)(1)(ii)</t>
  </si>
  <si>
    <t>2.I.3.b</t>
  </si>
  <si>
    <t>Definition of eligibility.</t>
  </si>
  <si>
    <t>§63.1215(c)(2)</t>
  </si>
  <si>
    <t>2.I.3.b.1</t>
  </si>
  <si>
    <t>Eligibility for the risk-based total chlorine standard is determined by comparing the annual average HCl-equivalent emission rate for the total chlorine emission rate the source selects for each combustor to the annual average HCl-equivalent emission rate limit.</t>
  </si>
  <si>
    <t>§63.1215(c)(2)(i)</t>
  </si>
  <si>
    <t>2.I.3.b.2</t>
  </si>
  <si>
    <t>The annual average HCl-equivalent emission rate limit ensures that the Hazard Index for chronic exposure from HCl and chlorine emissions from all on-site hazardous waste combustors is less than or equal to 1.0, rounded to the nearest tenths decimal place (0.1), for the actual individual most exposed to the facility's emissions, considering off-site locations where people reside and where people congregate for work, school, or recreation.</t>
  </si>
  <si>
    <t>§63.1215(c)(2)(ii)</t>
  </si>
  <si>
    <t>2.I.3.b.3</t>
  </si>
  <si>
    <t>The facility is eligible for the health-based compliance alternative for total chlorine if either:</t>
  </si>
  <si>
    <t>§63.1215(c)(2)(iii)</t>
  </si>
  <si>
    <t>2.I.3.b.3.a</t>
  </si>
  <si>
    <t>The annual average HCl-equivalent emission rate for each on-site hazardous waste combustor is below the appropriate value in the look-up table determined under paragraph (c)(3) of this section; or</t>
  </si>
  <si>
    <t>§63.1215(c)(2)(iii)(A)</t>
  </si>
  <si>
    <t>2.I.3.b.3.b</t>
  </si>
  <si>
    <t>The annual average HCl-equivalent emission rate for each on-site hazardous waste combustor is below the annual average HCl-equivalent emission rate limit you calculate based on a site-specific compliance demonstration under paragraph (c)(4) of this section.</t>
  </si>
  <si>
    <t>§63.1215(c)(2)(iii)(B)</t>
  </si>
  <si>
    <t>2.I.3.c</t>
  </si>
  <si>
    <t>§63.1215(c)(3)</t>
  </si>
  <si>
    <t>2.I.3.c.1</t>
  </si>
  <si>
    <t>Table 1 presents annual average HCl-equivalent emission rate limits for sources located in flat terrain. For purposes of this analysis, flat terrain is terrain that rises to a level not exceeding one half the stack height within a distance of 50 stack heights.</t>
  </si>
  <si>
    <t>§63.1215(c)(3)(i)</t>
  </si>
  <si>
    <t>2.I.3.c.2</t>
  </si>
  <si>
    <t>Table 2 presents annual average HCl-equivalent emission rate limits for sources located in simple elevated terrain. For purposes of this analysis, simple elevated terrain is terrain that rises to a level exceeding one half the stack height, but that does not exceed the stack height, within a distance of 50 stack heights.</t>
  </si>
  <si>
    <t>§63.1215(c)(3)(ii)</t>
  </si>
  <si>
    <t>2.I.3.c.3</t>
  </si>
  <si>
    <t>To determine the annual average HCl-equivalent emission rate limit for a source from the look-up table, the source must use the stack height and stack diameter for your hazardous waste combustors and the distance between the stack and the property boundary.</t>
  </si>
  <si>
    <t>§63.1215(c)(3)(iii)</t>
  </si>
  <si>
    <t>2.I.3.c.4</t>
  </si>
  <si>
    <t>If any of these values for stack height, stack diameter, and distance to nearest property boundary do not match the exact values in the look-up table, the source must use the next lowest table value.</t>
  </si>
  <si>
    <t>§63.1215(c)(3)(iv)</t>
  </si>
  <si>
    <t>2.I.3.c.5</t>
  </si>
  <si>
    <t>Adjusted HCl-equivalent emission rate limit for multiple on-site combustors.</t>
  </si>
  <si>
    <t>§63.1215(c)(3)(v)</t>
  </si>
  <si>
    <t>2.I.3.c.5.a</t>
  </si>
  <si>
    <t>§63.1215(c)(3)(v)(A)</t>
  </si>
  <si>
    <t>2.I.3.c.5.b</t>
  </si>
  <si>
    <t>The adjusted HCl-equivalent emission rate limit becomes the HCl-equivalent emission rate limit.</t>
  </si>
  <si>
    <t>§63.1215(c)(3)(v)(B)</t>
  </si>
  <si>
    <t>2.I.3.d</t>
  </si>
  <si>
    <t>Site-specific compliance demonstration.</t>
  </si>
  <si>
    <t>§63.1215(c)(4)</t>
  </si>
  <si>
    <t>2.I.3.d.1</t>
  </si>
  <si>
    <t>§63.1215(c)(4)(i)</t>
  </si>
  <si>
    <t>2.I.3.d.2</t>
  </si>
  <si>
    <t>The annual average HCl-equivalent emission rate limit is the HCl-equivalent emission rate that ensures that the Hazard Index associated with maximum annual average exposures is not greater than 1.0 rounded to the nearest tenths decimal place (0.1).</t>
  </si>
  <si>
    <t>§63.1215(c)(4)(ii)</t>
  </si>
  <si>
    <t>2.I.3.d.3</t>
  </si>
  <si>
    <t>To determine the annual average HCl-equivalent emission rate limit, your site-specific compliance demonstration must, at a minimum:</t>
  </si>
  <si>
    <t>§63.1215(c)(4)(iii)</t>
  </si>
  <si>
    <t>2.I.3.d.3.a</t>
  </si>
  <si>
    <t>Estimate long-term inhalation exposures through the estimation of annual or multi-year average ambient concentrations;</t>
  </si>
  <si>
    <t>§63.1215(c)(4)(iii)(A)</t>
  </si>
  <si>
    <t>2.I.3.d.3.b</t>
  </si>
  <si>
    <t>Estimate the inhalation exposure for the actual individual most exposed to the facility's emissions from hazardous waste combustors, considering off-site locations where people reside and where people congregate for work, school, or recreation;</t>
  </si>
  <si>
    <t>§63.1215(c)(4)(iii)(B)</t>
  </si>
  <si>
    <t>2.I.3.d.3.c</t>
  </si>
  <si>
    <t>Use site-specific, quality-assured data wherever possible;</t>
  </si>
  <si>
    <t>§63.1215(c)(4)(iii)(C)</t>
  </si>
  <si>
    <t>2.I.3.d.3.d</t>
  </si>
  <si>
    <t>Use health-protective default assumptions wherever site-specific data are not available, and:</t>
  </si>
  <si>
    <t>§63.1215(c)(4)(iii)(D)</t>
  </si>
  <si>
    <t>2.I.3.d.3.e</t>
  </si>
  <si>
    <t>Contain adequate documentation of the data and methods used for the assessment so that it is transparent and can be reproduced by an experienced risk assessor and emissions measurement expert.</t>
  </si>
  <si>
    <t>§63.1215(c)(4)(iii)(E)</t>
  </si>
  <si>
    <t>2.I.3.d.4</t>
  </si>
  <si>
    <t>The site-specific compliance demonstration need not:</t>
  </si>
  <si>
    <t>§63.1215(c)(4)(iv)</t>
  </si>
  <si>
    <t>2.I.3.d.4.a</t>
  </si>
  <si>
    <t>Assume any attenuation of exposure concentrations due to the penetration of outdoor pollutants into indoor exposure areas;</t>
  </si>
  <si>
    <t>§63.1215(c)(4)(iv)(A)</t>
  </si>
  <si>
    <t>2.I.3.d.4.b</t>
  </si>
  <si>
    <t>Assume any reaction or deposition of the emitted pollutants during transport from the emission point to the point of exposure.</t>
  </si>
  <si>
    <t>§63.1215(c)(4)(iv)(B)</t>
  </si>
  <si>
    <t>2.I.4</t>
  </si>
  <si>
    <t>§63.1215(d)</t>
  </si>
  <si>
    <t>2.I.4.a</t>
  </si>
  <si>
    <t>§63.1215(d)(1)</t>
  </si>
  <si>
    <t>2.I.4.b</t>
  </si>
  <si>
    <t>§63.1215(d)(2)</t>
  </si>
  <si>
    <t>2.I.4.b.1</t>
  </si>
  <si>
    <t>§63.1215(d)(2)(i)</t>
  </si>
  <si>
    <t>2.I.4.b.2</t>
  </si>
  <si>
    <t>§63.1215(d)(2)(ii)</t>
  </si>
  <si>
    <t>2.I.4.c</t>
  </si>
  <si>
    <t>§63.1215(d)(3)</t>
  </si>
  <si>
    <t>2.I.4.c.1</t>
  </si>
  <si>
    <t>The ratio of the 1-hour average HCl-equivalent emission rate based on the total chlorine emission rate the source selects for each hazardous waste combustor to the 1-hour average HCl-equivalent emission rate limit for the combustor; and</t>
  </si>
  <si>
    <t>§63.1215(d)(3)(i)</t>
  </si>
  <si>
    <t>2.I.4.c.2</t>
  </si>
  <si>
    <t>The potential for the source to vary total chlorine and chloride feedrates substantially over the averaging period for the feedrate limit established under paragraph (c)(4)(i) of this section.</t>
  </si>
  <si>
    <t>§63.1215(d)(3)(ii)</t>
  </si>
  <si>
    <t>2.I.5</t>
  </si>
  <si>
    <t>Review and approval of eligibility demonstrations.</t>
  </si>
  <si>
    <t>§63.1215(e)</t>
  </si>
  <si>
    <t>2.I.5.a</t>
  </si>
  <si>
    <t>Content of the eligibility demonstration</t>
  </si>
  <si>
    <t>§63.1215(e)(1)</t>
  </si>
  <si>
    <t>2.I.5.a.1</t>
  </si>
  <si>
    <t>§63.1215(e)(1)(i)</t>
  </si>
  <si>
    <t>2.I.5.a.1.a</t>
  </si>
  <si>
    <t>Identification of each hazardous waste combustor combustion gas emission point (e.g., generally, the flue gas stack);</t>
  </si>
  <si>
    <t>§63.1215(e)(1)(i)(A)</t>
  </si>
  <si>
    <t>2.I.5.a.1.b</t>
  </si>
  <si>
    <t>The maximum and average capacity at which each combustor will operate, and the maximum rated capacity for each combustor, using the metric of stack gas volume (under both actual and standard conditions) emitted per unit of time, as well as any other metric that is appropriate for the combustor (e.g., million Btu/hr heat input for boilers; tons of dry raw material feed/hour for cement kilns);</t>
  </si>
  <si>
    <t>§63.1215(e)(1)(i)(B)</t>
  </si>
  <si>
    <t>2.I.5.a.1.c</t>
  </si>
  <si>
    <t>Stack parameters for each combustor, including, but not limited to stack height, stack diameter, stack gas temperature, and stack gas exit velocity;</t>
  </si>
  <si>
    <t>§63.1215(e)(1)(i)(C)</t>
  </si>
  <si>
    <t>2.I.5.a.1.d</t>
  </si>
  <si>
    <t>Plot plan showing all stack emission points, nearby residences and property boundary line;</t>
  </si>
  <si>
    <t>§63.1215(e)(1)(i)(D)</t>
  </si>
  <si>
    <t>2.I.5.a.1.e</t>
  </si>
  <si>
    <t>Identification of any stack gas control devices used to reduce emissions from each combustor;</t>
  </si>
  <si>
    <t>§63.1215(e)(1)(i)(E)</t>
  </si>
  <si>
    <t>2.I.5.a.1.f</t>
  </si>
  <si>
    <t>Identification of the RfC values used to calculate annual average HCl-equivalent emission rates and the aREL values used to calculate 1-hour average HCl-equivalent emission rates;</t>
  </si>
  <si>
    <t>§63.1215(e)(1)(i)(F)</t>
  </si>
  <si>
    <t>2.I.5.a.1.g</t>
  </si>
  <si>
    <t>§63.1215(e)(1)(i)(G)</t>
  </si>
  <si>
    <t>2.I.5.a.2</t>
  </si>
  <si>
    <t>§63.1215(e)(1)(ii)</t>
  </si>
  <si>
    <t>2.I.5.a.2.a</t>
  </si>
  <si>
    <t>For incinerators, cement kilns, and lightweight aggregate kilns, calculations to confirm that the annual average HCl-equivalent emission rate that you calculate from the total chlorine emission rate the source selects for each combustor does not exceed the limits provided by paragraph (b)(7) of this section;</t>
  </si>
  <si>
    <t>§63.1215(e)(1)(ii)(A)</t>
  </si>
  <si>
    <t>2.I.5.a.2.b</t>
  </si>
  <si>
    <t>Comparison of the annual average HCl-equivalent emission rate limit for each combustor to the annual average HCl-equivalent emission rate for the total chlorine emission rate the source selects for each combustor;</t>
  </si>
  <si>
    <t>§63.1215(e)(1)(ii)(B)</t>
  </si>
  <si>
    <t>2.I.5.a.2.c</t>
  </si>
  <si>
    <t>The annual average HCl-equivalent emission rate limit for each hazardous waste combustor, and the limits on operating parameters required under paragraph (g)(1) of this section;</t>
  </si>
  <si>
    <t>§63.1215(e)(1)(ii)(C)</t>
  </si>
  <si>
    <t>2.I.5.a.2.d</t>
  </si>
  <si>
    <t>Determination of the long-term chlorine feedrate limit, including the total chlorine system removal efficiency for sources that establish an (up to) annual rolling average feedrate limit under paragraph (g)(2)(ii) of this section;</t>
  </si>
  <si>
    <t>§63.1215(e)(1)(ii)(D)</t>
  </si>
  <si>
    <t>2.I.5.a.3</t>
  </si>
  <si>
    <t>§63.1215(e)(1)(iii)</t>
  </si>
  <si>
    <t>2.I.5.a.3.a</t>
  </si>
  <si>
    <t>Determination of whether the combustor may exceed the 1-hour HCl-equivalent emission rate limit absent an hourly rolling average chlorine feedrate limit, including:</t>
  </si>
  <si>
    <t>§63.1215(e)(1)(iii)(A)</t>
  </si>
  <si>
    <t>2.I.5.a.3.a.1</t>
  </si>
  <si>
    <t>Determination of the 1-hour average HCl-equivalent emission rate from the total chlorine emission rate the source selects for the combustor;</t>
  </si>
  <si>
    <t>§63.1215(e)(1)(iii)(A)(1)</t>
  </si>
  <si>
    <t>2.I.5.a.3.a.2</t>
  </si>
  <si>
    <t>Determination of the 1-hour average HCl-equivalent emission rate limit using either look-up Tables 3 and 4 to this section or site-specific risk analysis;</t>
  </si>
  <si>
    <t>§63.1215(e)(1)(iii)(A)(2)</t>
  </si>
  <si>
    <t>2.I.5.a.3.a.3</t>
  </si>
  <si>
    <t>Determination of the ratio of the 1-hour average HCl-equivalent emission rate to the 1-hour average HCl-equivalent emission rate limit for the combustor; and</t>
  </si>
  <si>
    <t>§63.1215(e)(1)(iii)(A)(3)</t>
  </si>
  <si>
    <t>2.I.5.a.3.a.4</t>
  </si>
  <si>
    <t>The potential for the source to vary total chlorine and chloride feedrates substantially over the averaging period for the long-term feedrate limit established under paragraphs (g)(2)(i) and (g)(2)(ii) of this section; and</t>
  </si>
  <si>
    <t>§63.1215(e)(1)(iii)(A)(4)</t>
  </si>
  <si>
    <t>2.I.5.a.3.b</t>
  </si>
  <si>
    <t>Determination of the hourly rolling average chlorine feedrate limit, including the total chlorine system removal efficiency.</t>
  </si>
  <si>
    <t>§63.1215(e)(1)(iii)(B)</t>
  </si>
  <si>
    <t>2.I.5.a.4</t>
  </si>
  <si>
    <t>§63.1215(e)(1)(iv)</t>
  </si>
  <si>
    <t>2.I.5.a.4.a</t>
  </si>
  <si>
    <t>Documentation that the facility is located in either flat or simple elevated terrain; and</t>
  </si>
  <si>
    <t>§63.1215(e)(1)(iv)(A)</t>
  </si>
  <si>
    <t>2.I.5.a.4.b</t>
  </si>
  <si>
    <t>For facilities with more than one on-site hazardous waste combustor, documentation that the sum of the ratios for all such combustors of the HCl-equivalent emission rate to the HCl-equivalent emission rate limit does not exceed 1.0.</t>
  </si>
  <si>
    <t>§63.1215(e)(1)(iv)(B)</t>
  </si>
  <si>
    <t>2.I.5.a.5</t>
  </si>
  <si>
    <t>§63.1215(e)(1)(v)</t>
  </si>
  <si>
    <t>2.I.5.a.5.a</t>
  </si>
  <si>
    <t>Identification of the risk assessment methodology used;</t>
  </si>
  <si>
    <t>§63.1215(e)(1)(v)(A)</t>
  </si>
  <si>
    <t>2.I.5.a.5.b</t>
  </si>
  <si>
    <t>Documentation of the fate and transport model used;</t>
  </si>
  <si>
    <t>§63.1215(e)(1)(v)(B)</t>
  </si>
  <si>
    <t>2.I.5.a.5.c</t>
  </si>
  <si>
    <t>Documentation of the fate and transport model inputs, including the stack parameters listed in paragraph (d)(1)(i)(C) of this section converted to the dimensions required for the model;</t>
  </si>
  <si>
    <t>§63.1215(e)(1)(v)(C)</t>
  </si>
  <si>
    <t>2.I.5.a.5.d</t>
  </si>
  <si>
    <t>As applicable:</t>
  </si>
  <si>
    <t>§63.1215(e)(1)(v)(D)</t>
  </si>
  <si>
    <t>2.I.5.a.5.d.1</t>
  </si>
  <si>
    <t>Meteorological data;</t>
  </si>
  <si>
    <t>§63.1215(e)(1)(v)(D)(1)</t>
  </si>
  <si>
    <t>2.I.5.a.5.d.2</t>
  </si>
  <si>
    <t>Building, land use, and terrain data;</t>
  </si>
  <si>
    <t>§63.1215(e)(1)(v)(D)(2)</t>
  </si>
  <si>
    <t>2.I.5.a.5.d.3</t>
  </si>
  <si>
    <t>Receptor locations and population data, including areas where people congregate for work, school, or recreation; and</t>
  </si>
  <si>
    <t>§63.1215(e)(1)(v)(D)(3)</t>
  </si>
  <si>
    <t>2.I.5.a.5.d.4</t>
  </si>
  <si>
    <t>Other facility-specific parameters input into the model;</t>
  </si>
  <si>
    <t>§63.1215(e)(1)(v)(D)(4)</t>
  </si>
  <si>
    <t>2.I.5.a.5.e</t>
  </si>
  <si>
    <t>Documentation of the fate and transport model outputs; and</t>
  </si>
  <si>
    <t>§63.1215(e)(1)(v)(E)</t>
  </si>
  <si>
    <t>2.I.5.a.5.f</t>
  </si>
  <si>
    <t>Documentation of any exposure assessment and risk characterization calculations.</t>
  </si>
  <si>
    <t>§63.1215(e)(1)(v)(F)</t>
  </si>
  <si>
    <t>2.I.5.b</t>
  </si>
  <si>
    <t>Review and approval</t>
  </si>
  <si>
    <t>§63.1215(e)(2)</t>
  </si>
  <si>
    <t>2.I.5.b.1</t>
  </si>
  <si>
    <t>Existing sources.</t>
  </si>
  <si>
    <t>§63.1215(e)(2)(i)</t>
  </si>
  <si>
    <t>2.I.5.b.1.a</t>
  </si>
  <si>
    <t>§63.1215(e)(2)(i)(A)</t>
  </si>
  <si>
    <t>2.I.5.b.1.b</t>
  </si>
  <si>
    <t>The permitting authority should notify the source of approval or intent to disapprove the eligibility demonstration within 6 months after receipt of the original demonstration, and within 3 months after receipt of any supplemental information that is submitted.  A notice of intent to disapprove the eligibility demonstration, whether before or after the compliance date, will identify incomplete or inaccurate information or noncompliance with prescribed procedures and specify how much time the source will have to submit additional information or to achieve the MACT standards for total chlorine under §§63.1216, 63.1217, 63.1219, 63.1220, and 63.1221. If the eligibility demonstration is disapproved, the permitting authority may extend the compliance date of the total chlorine standards to allow the source to make changes to the design or operation of the combustor or related systems as quickly as practicable to enable the source to achieve compliance with the MACT total chlorine standards.</t>
  </si>
  <si>
    <t>§63.1215(e)(2)(i)(B)</t>
  </si>
  <si>
    <t>2.I.5.b.1.c</t>
  </si>
  <si>
    <t>If the permitting authority has not approved the eligibility demonstration by the compliance date, and has not issued a notice of intent to disapprove the demonstration, the source may nonetheless begin complying, on the compliance date, with the HCl-equivalent emission rate limits presented in the eligibility demonstration.</t>
  </si>
  <si>
    <t>§63.1215(e)(2)(i)(C)</t>
  </si>
  <si>
    <t>2.I.5.b.1.d</t>
  </si>
  <si>
    <t>If the permitting authority issues a notice of intent to disapprove the eligibility demonstration after the compliance date, the authority will identify the basis for that notice and specify how much time the source will have to submit additional information or to comply with the MACT standards for total chlorine under §§63.1216, 63.1217, 63.1219, 63.1220, and 63.1221. The permitting authority may extend the compliance date of the total chlorine standards to allow the source to make changes to the design or operation of the combustor or related systems as quickly as practicable to enable you to achieve compliance with the MACT standards for total chlorine.</t>
  </si>
  <si>
    <t>§63.1215(e)(2)(i)(D)</t>
  </si>
  <si>
    <t>2.I.5.b.2</t>
  </si>
  <si>
    <t>New or reconstructed sources.</t>
  </si>
  <si>
    <t>§63.1215(e)(2)(ii)</t>
  </si>
  <si>
    <t>2.I.5.b.2.a</t>
  </si>
  <si>
    <t>§63.1215(e)(2)(ii)(A)</t>
  </si>
  <si>
    <t>2.I.5.b.2.b</t>
  </si>
  <si>
    <t>If the source operates a new or reconstructed source that starts up before April 12, 2007, or a solid fuel boiler or liquid fuel boiler that is an area source that increases its emissions or its potential to emit such that it becomes a major source of HAP before April 12, 2007, the source must either:</t>
  </si>
  <si>
    <t>§63.1215(e)(2)(ii)(B)</t>
  </si>
  <si>
    <t>2.I.5.b.2.b.1</t>
  </si>
  <si>
    <t>Comply with the final total chlorine emission standards under §§63.1216, 63.1217, 63.1219, 63.1220, and 63.1221, by October 12, 2005, or upon startup, whichever is later, except for a standard that is more stringent than the standard proposed on April 20, 2004 for your source. If a final standard is more stringent than the proposed standard, the source may comply with the proposed standard until October 14, 2008, after which the source must comply with the final standard; or</t>
  </si>
  <si>
    <t>§63.1215(e)(2)(ii)(B)(1)</t>
  </si>
  <si>
    <t>2.I.5.b.2.b.2</t>
  </si>
  <si>
    <t>Submit an eligibility demonstration for review and approval under this section by April 12, 2006, and comply with the HCl-equivalent emission rate limits and operating requirements you establish in the eligibility demonstration.</t>
  </si>
  <si>
    <t>§63.1215(e)(2)(ii)(B)(2)</t>
  </si>
  <si>
    <t>2.I.5.b.2.c</t>
  </si>
  <si>
    <t>If the source operates a new or reconstructed source that starts up on or after April 12, 2007, or a solid fuel boiler or liquid fuel boiler that is an area source that increases its emissions or its potential to emit such that it becomes a major source of HAP on or after April 12, 2007, the must either:</t>
  </si>
  <si>
    <t>§63.1215(e)(2)(ii)(C)</t>
  </si>
  <si>
    <t>2.I.5.b.2.c.1</t>
  </si>
  <si>
    <t>Comply with the final total chlorine emission standards under §§63.1216, 63.1217, 63.1219, 63.1220, and 63.1221 upon startup. If the final standard is more stringent than the standard proposed for the source on April 20, 2004, however, and if the source starts operations before October 14, 2008, the source may comply with the proposed standard until October 14, 2008, after which the source must comply with the final standard; or</t>
  </si>
  <si>
    <t>§63.1215(e)(2)(ii)(C)(1)</t>
  </si>
  <si>
    <t>2.I.5.b.2.c.2</t>
  </si>
  <si>
    <t>Submit an eligibility demonstration for review and approval under this section 12 months prior to startup.</t>
  </si>
  <si>
    <t>§63.1215(e)(2)(ii)(C)(2)</t>
  </si>
  <si>
    <t>2.I.6</t>
  </si>
  <si>
    <t xml:space="preserve">Testing requirements. </t>
  </si>
  <si>
    <t>§63.1215(f)</t>
  </si>
  <si>
    <t>2.I.6.a</t>
  </si>
  <si>
    <t>§63.1215(f)(1)</t>
  </si>
  <si>
    <t>2.I.6.b</t>
  </si>
  <si>
    <t>System removal efficiency.</t>
  </si>
  <si>
    <t>§63.1215(f)(2)</t>
  </si>
  <si>
    <t>2.I.6.b.1</t>
  </si>
  <si>
    <t>The source must calculate the total chlorine removal efficiency of the combustor during each run of the comprehensive performance test.</t>
  </si>
  <si>
    <t>§63.1215(f)(2)(i)</t>
  </si>
  <si>
    <t>2.I.6.b.2</t>
  </si>
  <si>
    <t>The source must calculate the average system removal efficiency as the average of the test run averages.</t>
  </si>
  <si>
    <t>§63.1215(f)(2)(ii)</t>
  </si>
  <si>
    <t>2.I.6.b.3</t>
  </si>
  <si>
    <t>If the source does not control emissions of total chlorine, you must assume zero system removal efficiency.</t>
  </si>
  <si>
    <t>§63.1215(f)(2)(iii)</t>
  </si>
  <si>
    <t>2.I.6.c</t>
  </si>
  <si>
    <t>§63.1215(f)(3)</t>
  </si>
  <si>
    <t>2.I.6.d</t>
  </si>
  <si>
    <t>§63.1215(f)(4)</t>
  </si>
  <si>
    <t>2.I.6.e</t>
  </si>
  <si>
    <t xml:space="preserve">Test methods. </t>
  </si>
  <si>
    <t>§63.1215(f)(5)</t>
  </si>
  <si>
    <t>2.I.6.e.1</t>
  </si>
  <si>
    <t>If the source operates a cement kiln or a combustor equipped with a dry acid gas scrubber, the source must use EPA Method 320/321 or ASTM D 6735–01, or an equivalent method, to measure hydrogen chloride, and the back-half (caustic impingers) of Method 26/26A, or an equivalent method, to measure chlorine gas.</t>
  </si>
  <si>
    <t>§63.1215(f)(5)(i)</t>
  </si>
  <si>
    <t>2.I.6.e.2</t>
  </si>
  <si>
    <t>§63.1215(f)(5)(ii)</t>
  </si>
  <si>
    <t>2.I.6.e.2.a</t>
  </si>
  <si>
    <t>You must determine your chlorine emissions to be the higher of the value measured by Method 26/26A as provided in appendix A-8, part 60 of this chapter, or an equivalent method, or the value calculated by the difference between the combined hydrogen chloride and chlorine levels measured by Method 26/26A as provided in appendix A-8, part 60 of this chapter, or an equivalent method, and the hydrogen chloride measurement from EPA Method 320/321 as provided in appendix A, part 63 of this chapter, or ASTM D 6735-01 as described under §63.1208(b)(5)(i)(C), or an equivalent method.</t>
  </si>
  <si>
    <t>§63.1215(f)(5)(ii)(A)Rev. 4/8/08 FR</t>
  </si>
  <si>
    <t>2.I.6.e.2.b</t>
  </si>
  <si>
    <t>The procedures under paragraph (f)(2)(ii) of this section for determining hydrogen chloride and chlorine emissions apply if you feed bromine or sulfur during the performance test at the levels specified in this paragraph (f)(5)(ii)(B):</t>
  </si>
  <si>
    <t>§63.1215(f)(5)(ii)(B)</t>
  </si>
  <si>
    <t>2.I.6.e.2.b.1</t>
  </si>
  <si>
    <t>If the bromine/chlorine ratio in feedstreams is greater than 5 percent by mass; or</t>
  </si>
  <si>
    <t>§63.1215(f)(5)(ii)(B)(1)</t>
  </si>
  <si>
    <t>2.I.6.e.2.b.2</t>
  </si>
  <si>
    <t>If the sulfur/chlorine ratio in feedstreams is greater than 50 percent by mass.</t>
  </si>
  <si>
    <t>§63.1215(f)(5)(ii)(B)(2)</t>
  </si>
  <si>
    <t>2.I.7</t>
  </si>
  <si>
    <t>Monitoring requirements.</t>
  </si>
  <si>
    <t>§63.1215(g)</t>
  </si>
  <si>
    <t>2.I.7.a</t>
  </si>
  <si>
    <t>§63.1215(g)(1)</t>
  </si>
  <si>
    <t>2.I.7.b</t>
  </si>
  <si>
    <t xml:space="preserve">Feedrate limit to ensure compliance with the annual average HCl-equivalent emission rate limit. </t>
  </si>
  <si>
    <t>§63.1215(g)(2)</t>
  </si>
  <si>
    <t>2.I.7.b.1</t>
  </si>
  <si>
    <t>For sources subject to the feedrate limit for total chlorine and chloride under §63.1209(n)(4) to ensure compliance with the semivolatile metals standard:</t>
  </si>
  <si>
    <t>§63.1215(g)(2)(i)</t>
  </si>
  <si>
    <t>2.I.7.b.1.a</t>
  </si>
  <si>
    <t>The feedrate limit (and averaging period) for total chlorine and chloride to ensure compliance with the annual average HCl-equivalent emission rate limit is the same as required by §63.1209(n)(4), except as provided by paragraph (g)(2)(i)(B) of this section.</t>
  </si>
  <si>
    <t>§63.1215(g)(2)(i)(A)</t>
  </si>
  <si>
    <t>2.I.7.b.1.b</t>
  </si>
  <si>
    <t>§63.1215(g)(2)(i)(B)</t>
  </si>
  <si>
    <t>2.I.7.b.2</t>
  </si>
  <si>
    <t>For sources exempt from the feedrate limit for total chlorine and chloride under §63.1209(n)(4) because they comply with §63.1207(m)(2), the feedrate limit for total chlorine and chloride to ensure compliance with the annual average HCl-equivalent emission rate must be established as follows:</t>
  </si>
  <si>
    <t>§63.1215(g)(2)(ii)</t>
  </si>
  <si>
    <t>2.I.7.b.2.a</t>
  </si>
  <si>
    <t>The source must establish an average period for the feedrate limit that does not exceed an annual rolling average;</t>
  </si>
  <si>
    <t>§63.1215(g)(2)(ii)(A)</t>
  </si>
  <si>
    <t>2.I.7.b.2.b</t>
  </si>
  <si>
    <t>§63.1215(g)(2)(ii)(B)</t>
  </si>
  <si>
    <t>2.I.7.b.2.c</t>
  </si>
  <si>
    <t>The source must calculate the initial rolling average as though you had selected a 12-hour rolling average, as provided by paragraph (b)(5)(i) of this section. The source must calculate rolling averages thereafter as the average of the available one-minute values until enough one-minute values are available to calculate the rolling average period you select. At that time and thereafter, the source updates the rolling average feedrate each hour with a 60-minute average feedrate.</t>
  </si>
  <si>
    <t>§63.1215(g)(2)(ii)(C)</t>
  </si>
  <si>
    <t>2.I.7.c</t>
  </si>
  <si>
    <t>Feedrate limit to ensure compliance with the 1-hour average HCl-equivalent emission rate limit.</t>
  </si>
  <si>
    <t>§63.1215(g)(3)</t>
  </si>
  <si>
    <t>2.I.7.c.1</t>
  </si>
  <si>
    <t>The source must establish an hourly rolling average feedrate limit on total chlorine and chloride to ensure compliance with the 1-hour average HCl-equivalent emission rate limit unless the source determines that the hourly rolling average feedrate limit is waived under paragraph (d) of this section.</t>
  </si>
  <si>
    <t>§63.1215(g)(3)(i)</t>
  </si>
  <si>
    <t>2.I.7.c.2</t>
  </si>
  <si>
    <t>The source must calculate the hourly rolling average feedrate limit for total chlorine and chloride as the 1-hour average HCl-equivalent emission rate limit (lb/hr) divided by [1 − system removal efficiency], where the system removal efficiency is calculated as prescribed by paragraph (f)(2)(ii) of this section.</t>
  </si>
  <si>
    <t>§63.1215(g)(3)(ii)</t>
  </si>
  <si>
    <t>2.I.8</t>
  </si>
  <si>
    <t xml:space="preserve">Changes </t>
  </si>
  <si>
    <t>§63.1215(h)</t>
  </si>
  <si>
    <t>2.I.8.a</t>
  </si>
  <si>
    <t xml:space="preserve">Changes over which you have control. </t>
  </si>
  <si>
    <t>§63.1215(h)(1)</t>
  </si>
  <si>
    <t>2.I.8.a.1</t>
  </si>
  <si>
    <t>Changes that would affect the HCl-equivalent emission rate limit.</t>
  </si>
  <si>
    <t>§63.1215(h)(1)(i)</t>
  </si>
  <si>
    <t>2.I.8.a.1.a</t>
  </si>
  <si>
    <t>If the source plans to change the design, operation, or maintenance of the facility in a manner than would decrease the annual average or 1-hour average HCl-equivalent emission rate limit, the source must submit to the permitting authority prior to the change a revised eligibility demonstration documenting the lower emission rate limits and calculations of reduced total chlorine and chloride feedrate limits.</t>
  </si>
  <si>
    <t>§63.1215(h)(1)(i)(A)</t>
  </si>
  <si>
    <t>2.I.8.a.1.b</t>
  </si>
  <si>
    <t>If the source plans to change the design, operation, or maintenance of the facility in a manner than would increase the annual average or 1-hour average HCl-equivalent emission rate limit, and the source elects to increase your total chlorine and chloride feedrate limits. The source must also submit to the permitting authority prior to the change a revised eligibility demonstration documenting the increased emission rate limits and calculations of the increased feedrate limits prior to the change.</t>
  </si>
  <si>
    <t>§63.1215(h)(1)(i)(B)</t>
  </si>
  <si>
    <t>2.I.8.a.2</t>
  </si>
  <si>
    <t xml:space="preserve">Changes that could affect system removal efficiency. </t>
  </si>
  <si>
    <t>§63.1215(h)(1)(ii)</t>
  </si>
  <si>
    <t>2.I.8.a.2.a</t>
  </si>
  <si>
    <t>If the source plans to change the design, operation, or maintenance of the combustor in a manner than could decrease the system removal efficiency, the source is subject to the requirements of §63.1206(b)(5) for conducting a performance test to reestablish the combustor's system removal efficiency and you must submit a revised eligibility demonstration documenting the lower system removal efficiency and the reduced feedrate limits on total chlorine and chloride.</t>
  </si>
  <si>
    <t>§63.1215(h)(1)(ii)(A)</t>
  </si>
  <si>
    <t>2.I.8.a.2.b</t>
  </si>
  <si>
    <t>If the source plans to change the design, operation, or maintenance of the combustor in a manner than could increase the system removal efficiency, and the source elects to document the increased system removal efficiency to establish higher feedrate limits on total chlorine and chloride, the source is subject to the requirements of §63.1206(b)(5) for conducting a performance test to reestablish the combustor's system removal efficiency. The source must also submit to the permitting authority a revised eligibility demonstration documenting the higher system removal efficiency and the increased feedrate limits on total chlorine and chloride.</t>
  </si>
  <si>
    <t>§63.1215(h)(1)(ii)(B)</t>
  </si>
  <si>
    <t>2.I.8.b</t>
  </si>
  <si>
    <t>§63.1215(h)(2)</t>
  </si>
  <si>
    <t>2.I.8.b.1</t>
  </si>
  <si>
    <t>2.I.8.b.2</t>
  </si>
  <si>
    <t>§63.1215(h)(2)(ii)</t>
  </si>
  <si>
    <t>2.I.8.b.3</t>
  </si>
  <si>
    <t>§63.1215(h)(2)(iii)</t>
  </si>
  <si>
    <t>Documentation of compliance with the standards based on performance testing. The source must conduct a minimum of three runs of a performance test required under §63.1207 to document compliance with the emission standards of this subpart.</t>
  </si>
  <si>
    <t>Method 0023A, Sampling Method for Polychlorinated Dibenzo- p -Dioxins and Polychlorinated Dibenzofurans emissions from Stationary Sources, EPA Publication SW–846 (incorporated by reference—see §63.14); or</t>
  </si>
  <si>
    <t>Compliance with MACT standards . To determine compliance with the emission standard for hydrogen chloride and chlorine gas (combined), the source must use:</t>
  </si>
  <si>
    <t>The source must submit an application to request alternative monitoring under §63.1209(g)(1) not later than with the comprehensive performance test plan, as required by §63.1209(g)(1)(iii)(A); (Also see Section 2.D Alternative Monitoring Requirements Other than Continuous Emission Monitoring Systems)</t>
  </si>
  <si>
    <t>Identify in the Notification of Compliance a minimum gas flowrate limit and a maximum feedrate limit of mercury from all hazardous waste feedstreams that ensures the MTEC calculated in paragraph (l)(1)(iii)(C)(4) of this section is below the operating requirement under paragraphs §§63.1220(a)(2)(ii)(B) and (b)(2)(ii)(B); and</t>
  </si>
  <si>
    <t>Initiate an automatic waste feed cutoff that immediately and automatically cuts off the hazardous waste feed when either the gas flowrate or mercury feedrate exceeds the limits identified in paragraph (l)(1)(iii)(D)(1) of this section.</t>
  </si>
  <si>
    <t>Identify in the Notification of Compliance a minimum gas flowrate limit and a maximum feedrate limit of mercury from all hazardous waste feedstreams that ensures the MTEC calculated in §63.1209(l)(1)(iv)(B)(4) of this section is below the operating requirement under §§63.1221(a)(2)(ii) and (b)(2)(ii); and</t>
  </si>
  <si>
    <t>Initiate an automatic waste feed cutoff that immediately and automatically cuts off the hazardous waste feed when either the gas flowrate or mercury feedrate exceeds the limits identified in §63.1209(l)(1)(iv)(C)(1) of this section.</t>
  </si>
  <si>
    <t>§63.1209(m)(1)(i)(B)(1)</t>
  </si>
  <si>
    <t>§63.1209(m)(1)(i)(B)(2)</t>
  </si>
  <si>
    <t>§63.1209(m)(1)(i)(B)(3)</t>
  </si>
  <si>
    <t>§63.1209(m)(1)(i)(B)(4)</t>
  </si>
  <si>
    <t>§63.1209(m)(1)(iv)(A)(1)</t>
  </si>
  <si>
    <t>§63.1209(m)(1)(iv)(A)(2)</t>
  </si>
  <si>
    <t>For each selected operating parameter measured in accordance with the requirements of §63.1209(m)(1)(iv)(A)(1) of this section, the source must establish a minimum operating parameter limit or a maximum operating parameter limit, as appropriate for the parameter, to define the operating limits within which the control device can operate and still continuously achieve the same operating conditions as during the performance test.</t>
  </si>
  <si>
    <t>§63.1209(m)(1)(iv)(A)(3)</t>
  </si>
  <si>
    <t>§63.1209(m)(1)(iv)(A)(4)</t>
  </si>
  <si>
    <t>The source must install, calibrate, operate, and maintain a monitoring device equipped with a recorder to measure the values for each operating parameter selected in accordance with the requirements of §63.1209(m)(1)(iv)(A)(1). The recorder must record the detector responses at least every 60 seconds. Per §63.1209(m)(1)(iv)(D), operating parameters selected in accordance with §63.1209(m)(1)(iv) of this section may be based on manufacturer specifications provided the source supports the use of manufacturer specifications in the performance test plan that it submits for review and approval.</t>
  </si>
  <si>
    <t>Maximum flue gas flowrate or production rate. (i) As an indicator of gas residence time in the control device, the source must establish a limit on the maximum flue gas flowrate, the maximum production rate, or another parameter that the source documents in the site-specific test plan as an appropriate surrogate for gas residence time, as the average of the maximum hourly rolling averages for each run.</t>
  </si>
  <si>
    <t>Steady-state conditions.</t>
  </si>
  <si>
    <t>Waiver of performance test.</t>
  </si>
  <si>
    <t>Data in lieu of the initial comprehensive performance test.</t>
  </si>
  <si>
    <t>Alternative monitoring requirements other than continuous emissions monitoring systems (CEMS).</t>
  </si>
  <si>
    <t>§63.1209(g)(1)(iii)(B)(1)</t>
  </si>
  <si>
    <t>§63.1209(g)(1)(iii)(B)(2)</t>
  </si>
  <si>
    <t>§63.1209(g)(1)(iii)(B)(3)</t>
  </si>
  <si>
    <t xml:space="preserve">Alternative metal emission control requirements for new incinerators. </t>
  </si>
  <si>
    <t>The source must use the RfC values for hydrogen chloride and chlorine found at http://epa.gov/ttn/atw/toxsource/ summary.html.</t>
  </si>
  <si>
    <t>The source must use the aREL values for hydrogen chloride and chlorine found at http://www.oehha.ca.gov/air/ acute_rels/acuterel.html.</t>
  </si>
  <si>
    <t>Ratio for calculating annual average HCl-equivalent emission rates.</t>
  </si>
  <si>
    <t>Ratios for new sources .</t>
  </si>
  <si>
    <t>The source may use any scientifically-accepted peer-reviewed risk assessment methodology for your site-specific compliance demonstration to calculate an annual average HCl-equivalent emission rate limit for each on-site hazardous waste combustor. An example of one approach for performing the demonstration for air toxics can be found in the EPA's “Air Toxics Risk Assessment Reference Library, Volume 2, Site-Specific Risk Assessment Technical Resource Document,” which may be obtained through the EPA's Air Toxics Web site at http://www.epa.gov/ttn/fera/risk_atra_main.html.</t>
  </si>
  <si>
    <t>Assurance that the 1-hour HCl-equivalent emission rate limit will not be exceeded. To ensure that the 1-hour HCl-equivalent emission rate limit will not be exceeded when complying with the annual average HCl-equivalent emission rate limit, the source must establish a 1-hour average HCl-equivalent emission rate for each combustor, establish a 1-hour average HCl-equivalent emission rate limit for each combustor, and consider site-specific factors including prescribed criteria to determine if the 1-hour average HCl-equivalent emission rate limit may be exceeded absent an hourly rolling average limit on the feedrate of total chlorine and chloride. If the 1-hour average HCl-equivalent emission rate limit may be exceeded, the source must establish an hourly rolling average feedrate limit on total chlorine as provided by paragraph (f)(3) of this section.</t>
  </si>
  <si>
    <t>If the source operates an existing source, you must submit the eligibility demonstration to the permitting authority for review and approval not later than 12 months prior to the compliance date. The source must also submit a separate copy of the eligibility demonstration to: U.S. EPA, Risk and Exposure Assessment Group, Emission Standards Division (C404–01), Attn: Group Leader, Research Triangle Park, North Carolina 27711, electronic mail address REAG@epa.gov.</t>
  </si>
  <si>
    <t>General.  The source must establish and comply with limits on the same operating parameters that apply to sources complying with the MACT standard for total chlorine under §63.1209(o), except that feedrate limits on total chlorine and chloride must be established according to paragraphs (g)(2) and (g)(3) of this section:</t>
  </si>
  <si>
    <t>The numerical value of the total chlorine and chloride feedrate limit ( i.e. , not considering the averaging period) you establish under §63.1209(n)(4) must not exceed the value the source calculates as the annual average HCl-equivalent emission rate limit (lb/hr) divided by [1 − system removal efficiency], where the system removal efficiency is calculated as prescribed by paragraph (f)(2) of this section.</t>
  </si>
  <si>
    <t>The numerical value of the total chlorine and chloride feedrate limit ( i.e. , not considering the averaging period) must not exceed the value you calculate as the annual average HCl-equivalent emission rate limit (lb/hr) divided by [1 − system removal efficiency], where the system removal efficiency is calculated as prescribed by paragraph (f)(2) of this section.</t>
  </si>
  <si>
    <t xml:space="preserve">1.A.15  </t>
  </si>
  <si>
    <t xml:space="preserve">1.C.4.a.2.a  </t>
  </si>
  <si>
    <r>
      <t>§63.1208(b)(1)</t>
    </r>
    <r>
      <rPr>
        <sz val="10"/>
        <color theme="1"/>
        <rFont val="Calibri"/>
        <family val="2"/>
      </rPr>
      <t>(i)</t>
    </r>
  </si>
  <si>
    <r>
      <t>§</t>
    </r>
    <r>
      <rPr>
        <sz val="10"/>
        <color theme="1"/>
        <rFont val="Calibri"/>
        <family val="2"/>
      </rPr>
      <t>63.1208(b)(1)(i)(A)</t>
    </r>
  </si>
  <si>
    <r>
      <t>§</t>
    </r>
    <r>
      <rPr>
        <sz val="10"/>
        <color theme="1"/>
        <rFont val="Calibri"/>
        <family val="2"/>
      </rPr>
      <t>63.1208(b)(1)(i)(B)</t>
    </r>
  </si>
  <si>
    <r>
      <t>§</t>
    </r>
    <r>
      <rPr>
        <sz val="10"/>
        <color theme="1"/>
        <rFont val="Calibri"/>
        <family val="2"/>
      </rPr>
      <t>63.1208(b)(1)(i)(B)(1)</t>
    </r>
  </si>
  <si>
    <r>
      <t>§</t>
    </r>
    <r>
      <rPr>
        <sz val="10"/>
        <color theme="1"/>
        <rFont val="Calibri"/>
        <family val="2"/>
      </rPr>
      <t>63.1208(b)(1)(i)(B)(2)</t>
    </r>
  </si>
  <si>
    <r>
      <t>§</t>
    </r>
    <r>
      <rPr>
        <sz val="10"/>
        <color theme="1"/>
        <rFont val="Calibri"/>
        <family val="2"/>
      </rPr>
      <t>63.1208(b)(1)(i)(B)(3)</t>
    </r>
  </si>
  <si>
    <r>
      <t>§</t>
    </r>
    <r>
      <rPr>
        <sz val="10"/>
        <color theme="1"/>
        <rFont val="Calibri"/>
        <family val="2"/>
      </rPr>
      <t>63.1208(b)(1)(ii)</t>
    </r>
  </si>
  <si>
    <r>
      <t>§</t>
    </r>
    <r>
      <rPr>
        <sz val="10"/>
        <color theme="1"/>
        <rFont val="Calibri"/>
        <family val="2"/>
      </rPr>
      <t>63.1208(b)(1)(iii)</t>
    </r>
  </si>
  <si>
    <r>
      <t xml:space="preserve">§63.1208(b)(5) </t>
    </r>
    <r>
      <rPr>
        <sz val="10"/>
        <color theme="1"/>
        <rFont val="Calibri"/>
        <family val="2"/>
      </rPr>
      <t xml:space="preserve"> </t>
    </r>
  </si>
  <si>
    <r>
      <t>§</t>
    </r>
    <r>
      <rPr>
        <sz val="10"/>
        <color theme="1"/>
        <rFont val="Calibri"/>
        <family val="2"/>
      </rPr>
      <t>63.1208(b)(5)(i)(A)</t>
    </r>
  </si>
  <si>
    <r>
      <t>§</t>
    </r>
    <r>
      <rPr>
        <sz val="10"/>
        <color theme="1"/>
        <rFont val="Calibri"/>
        <family val="2"/>
      </rPr>
      <t>63.1208(b)(5)(i)(B)</t>
    </r>
  </si>
  <si>
    <r>
      <t>§</t>
    </r>
    <r>
      <rPr>
        <sz val="10"/>
        <color theme="1"/>
        <rFont val="Calibri"/>
        <family val="2"/>
      </rPr>
      <t>63.1208(b)(5)(i)(C)</t>
    </r>
  </si>
  <si>
    <r>
      <t>Compliance with risk-based limits under §63.1215</t>
    </r>
    <r>
      <rPr>
        <sz val="10"/>
        <color theme="1"/>
        <rFont val="Calibri"/>
        <family val="2"/>
      </rPr>
      <t xml:space="preserve">. To demonstrate compliance with emission limits established under §63.1215, the source must use Method 26/26A as provided in appendix A, part 60 of this chapter, Method 320 as provided in appendix A, part 63 of this chapter, Method 321 as provided in appendix A, part 63 of this chapter, or ASTM D 6735–01, Standard Test Method for Measurement of Gaseous Chlorides and Fluorides from Mineral Calcining Exhaust Sources—Impinger Method (following the provisions of </t>
    </r>
    <r>
      <rPr>
        <sz val="10"/>
        <color rgb="FF000000"/>
        <rFont val="Calibri"/>
        <family val="2"/>
      </rPr>
      <t>§§</t>
    </r>
    <r>
      <rPr>
        <sz val="10"/>
        <color theme="1"/>
        <rFont val="Calibri"/>
        <family val="2"/>
      </rPr>
      <t>63.1208(b)(5)(C)(1) through (6)), except:</t>
    </r>
  </si>
  <si>
    <r>
      <t>§</t>
    </r>
    <r>
      <rPr>
        <sz val="10"/>
        <color theme="1"/>
        <rFont val="Calibri"/>
        <family val="2"/>
      </rPr>
      <t>63.1208(b)(5)(ii)</t>
    </r>
  </si>
  <si>
    <r>
      <t>§</t>
    </r>
    <r>
      <rPr>
        <sz val="10"/>
        <color theme="1"/>
        <rFont val="Calibri"/>
        <family val="2"/>
      </rPr>
      <t>63.1208(b)(5)(ii)(A)</t>
    </r>
  </si>
  <si>
    <r>
      <t>§</t>
    </r>
    <r>
      <rPr>
        <sz val="10"/>
        <color theme="1"/>
        <rFont val="Calibri"/>
        <family val="2"/>
      </rPr>
      <t>63.1208(b)(5)(ii)(B)</t>
    </r>
  </si>
  <si>
    <r>
      <t>§</t>
    </r>
    <r>
      <rPr>
        <sz val="10"/>
        <color theme="1"/>
        <rFont val="Calibri"/>
        <family val="2"/>
      </rPr>
      <t>63.1208(b)(5)(ii)(B)(1)</t>
    </r>
  </si>
  <si>
    <r>
      <t>§</t>
    </r>
    <r>
      <rPr>
        <sz val="10"/>
        <color theme="1"/>
        <rFont val="Calibri"/>
        <family val="2"/>
      </rPr>
      <t>63.1208(b)(5)(ii)(B)(2)</t>
    </r>
  </si>
  <si>
    <r>
      <t>§63.1208(b)</t>
    </r>
    <r>
      <rPr>
        <sz val="10"/>
        <color theme="1"/>
        <rFont val="Calibri"/>
        <family val="2"/>
      </rPr>
      <t>(7)</t>
    </r>
  </si>
  <si>
    <r>
      <t>§63.1208(b)</t>
    </r>
    <r>
      <rPr>
        <sz val="10"/>
        <color theme="1"/>
        <rFont val="Calibri"/>
        <family val="2"/>
      </rPr>
      <t>(9)</t>
    </r>
  </si>
  <si>
    <r>
      <t xml:space="preserve">If the source is not required to conduct performance testing to document compliance with the mercury, semivolatile metals, low volatile metals, or hydrogen chloride/chlorine gas emission standards under </t>
    </r>
    <r>
      <rPr>
        <sz val="10"/>
        <color rgb="FF000000"/>
        <rFont val="Calibri"/>
        <family val="2"/>
      </rPr>
      <t>§</t>
    </r>
    <r>
      <rPr>
        <sz val="10"/>
        <color theme="1"/>
        <rFont val="Calibri"/>
        <family val="2"/>
      </rPr>
      <t>63.1207(m), the source must include with the comprehensive performance test plan documentation of compliance with the provisions of that section;</t>
    </r>
    <r>
      <rPr>
        <sz val="10"/>
        <color rgb="FF000000"/>
        <rFont val="Calibri"/>
        <family val="2"/>
      </rPr>
      <t xml:space="preserve"> (Also see Section 2.A. Waiver of Performance Test.)</t>
    </r>
  </si>
  <si>
    <r>
      <t>If the source is equipped with a dry scrubber to control hydrogen chloride and chlorine gas, the source must document in the comprehensive performance test plan key parameters that affect adsorption, and the limits the source will establish for those parameters based on the sorbent used during the performance test, if the source elects not to specify and use the brand and type of sorbent used during the comprehensive performance test, as required by §63.1209(o)(4)(iii)(A); and</t>
    </r>
    <r>
      <rPr>
        <sz val="10"/>
        <color rgb="FF000000"/>
        <rFont val="Calibri"/>
        <family val="2"/>
      </rPr>
      <t>(Also see Section 1.C.6.d of this checklist.)</t>
    </r>
  </si>
  <si>
    <r>
      <t>§63.1207(f)(1)</t>
    </r>
    <r>
      <rPr>
        <sz val="10"/>
        <color theme="1"/>
        <rFont val="Calibri"/>
        <family val="2"/>
      </rPr>
      <t>(xxvi)</t>
    </r>
  </si>
  <si>
    <r>
      <t>§63.1207(f)(1)</t>
    </r>
    <r>
      <rPr>
        <sz val="10"/>
        <color theme="1"/>
        <rFont val="Calibri"/>
        <family val="2"/>
      </rPr>
      <t>(xxvii)</t>
    </r>
  </si>
  <si>
    <r>
      <t>§</t>
    </r>
    <r>
      <rPr>
        <sz val="10"/>
        <color theme="1"/>
        <rFont val="Calibri"/>
        <family val="2"/>
      </rPr>
      <t>63.1209(l)(1)(i)</t>
    </r>
  </si>
  <si>
    <r>
      <t>§</t>
    </r>
    <r>
      <rPr>
        <sz val="10"/>
        <color theme="1"/>
        <rFont val="Calibri"/>
        <family val="2"/>
      </rPr>
      <t>63.1209(l)(1)(ii)</t>
    </r>
  </si>
  <si>
    <r>
      <t>§</t>
    </r>
    <r>
      <rPr>
        <sz val="10"/>
        <color theme="1"/>
        <rFont val="Calibri"/>
        <family val="2"/>
      </rPr>
      <t>63.1209(l)(1)(ii)(A)</t>
    </r>
  </si>
  <si>
    <r>
      <t>§</t>
    </r>
    <r>
      <rPr>
        <sz val="10"/>
        <color theme="1"/>
        <rFont val="Calibri"/>
        <family val="2"/>
      </rPr>
      <t>63.1209(l)(1)(ii)(B)</t>
    </r>
  </si>
  <si>
    <r>
      <t>§</t>
    </r>
    <r>
      <rPr>
        <sz val="10"/>
        <color theme="1"/>
        <rFont val="Calibri"/>
        <family val="2"/>
      </rPr>
      <t>63.1209(l)(1)(ii)(B)(1)</t>
    </r>
  </si>
  <si>
    <r>
      <t>§</t>
    </r>
    <r>
      <rPr>
        <sz val="10"/>
        <color theme="1"/>
        <rFont val="Calibri"/>
        <family val="2"/>
      </rPr>
      <t>63.1209(l)(1)(ii)(B)(2)</t>
    </r>
  </si>
  <si>
    <r>
      <t>§</t>
    </r>
    <r>
      <rPr>
        <sz val="10"/>
        <color theme="1"/>
        <rFont val="Calibri"/>
        <family val="2"/>
      </rPr>
      <t>63.1209(l)(1)(ii)(B)(3)</t>
    </r>
  </si>
  <si>
    <r>
      <t>§</t>
    </r>
    <r>
      <rPr>
        <sz val="10"/>
        <color theme="1"/>
        <rFont val="Calibri"/>
        <family val="2"/>
      </rPr>
      <t>63.1209(l)(1)(ii)(B)(4)</t>
    </r>
  </si>
  <si>
    <r>
      <t>§</t>
    </r>
    <r>
      <rPr>
        <sz val="10"/>
        <color theme="1"/>
        <rFont val="Calibri"/>
        <family val="2"/>
      </rPr>
      <t>63.1209(l)(1)(ii)(B)(5)Rev. 04/08/08 FR</t>
    </r>
  </si>
  <si>
    <r>
      <t>§</t>
    </r>
    <r>
      <rPr>
        <sz val="10"/>
        <color theme="1"/>
        <rFont val="Calibri"/>
        <family val="2"/>
      </rPr>
      <t>63.1209(l)(1)(ii)(C)</t>
    </r>
  </si>
  <si>
    <r>
      <t>§</t>
    </r>
    <r>
      <rPr>
        <sz val="10"/>
        <color theme="1"/>
        <rFont val="Calibri"/>
        <family val="2"/>
      </rPr>
      <t>63.1209(l)(1)(ii)(C)(1)</t>
    </r>
  </si>
  <si>
    <r>
      <t>§</t>
    </r>
    <r>
      <rPr>
        <sz val="10"/>
        <color theme="1"/>
        <rFont val="Calibri"/>
        <family val="2"/>
      </rPr>
      <t>63.1209(l)(1)(ii)(C)(2)</t>
    </r>
  </si>
  <si>
    <r>
      <t>§</t>
    </r>
    <r>
      <rPr>
        <sz val="10"/>
        <color theme="1"/>
        <rFont val="Calibri"/>
        <family val="2"/>
      </rPr>
      <t xml:space="preserve">63.1209(l)(1)(ii)(C)(3)  </t>
    </r>
  </si>
  <si>
    <r>
      <t>§</t>
    </r>
    <r>
      <rPr>
        <sz val="10"/>
        <color theme="1"/>
        <rFont val="Calibri"/>
        <family val="2"/>
      </rPr>
      <t>63.1209(l)(1)(ii)(C)(4)</t>
    </r>
  </si>
  <si>
    <r>
      <t>§</t>
    </r>
    <r>
      <rPr>
        <sz val="10"/>
        <color theme="1"/>
        <rFont val="Calibri"/>
        <family val="2"/>
      </rPr>
      <t>63.1209(l)(1)(ii)(C)(5)Rev. 04/08/08 FR</t>
    </r>
  </si>
  <si>
    <r>
      <t>§</t>
    </r>
    <r>
      <rPr>
        <sz val="10"/>
        <color theme="1"/>
        <rFont val="Calibri"/>
        <family val="2"/>
      </rPr>
      <t>63.1209(l)(1)(ii)(D)</t>
    </r>
  </si>
  <si>
    <r>
      <t>§</t>
    </r>
    <r>
      <rPr>
        <sz val="10"/>
        <color theme="1"/>
        <rFont val="Calibri"/>
        <family val="2"/>
      </rPr>
      <t>63.1209(l)(1)(ii)(D)(1)</t>
    </r>
  </si>
  <si>
    <r>
      <t>§</t>
    </r>
    <r>
      <rPr>
        <sz val="10"/>
        <color theme="1"/>
        <rFont val="Calibri"/>
        <family val="2"/>
      </rPr>
      <t>63.1209(l)(1)(ii)(D)(2)</t>
    </r>
  </si>
  <si>
    <r>
      <t>§</t>
    </r>
    <r>
      <rPr>
        <sz val="10"/>
        <color theme="1"/>
        <rFont val="Calibri"/>
        <family val="2"/>
      </rPr>
      <t>63.1209(l)(1)(ii)(D)(3)</t>
    </r>
  </si>
  <si>
    <r>
      <t>§</t>
    </r>
    <r>
      <rPr>
        <sz val="10"/>
        <color theme="1"/>
        <rFont val="Calibri"/>
        <family val="2"/>
      </rPr>
      <t xml:space="preserve">63.1209(l)(1)(iii)  </t>
    </r>
  </si>
  <si>
    <r>
      <t>§</t>
    </r>
    <r>
      <rPr>
        <sz val="10"/>
        <color theme="1"/>
        <rFont val="Calibri"/>
        <family val="2"/>
      </rPr>
      <t>63.1209(l)(1)(iii)(A)</t>
    </r>
  </si>
  <si>
    <r>
      <t>§</t>
    </r>
    <r>
      <rPr>
        <sz val="10"/>
        <color theme="1"/>
        <rFont val="Calibri"/>
        <family val="2"/>
      </rPr>
      <t>63.1209(l)(1)(iii)(A)(1)</t>
    </r>
  </si>
  <si>
    <r>
      <t>§</t>
    </r>
    <r>
      <rPr>
        <sz val="10"/>
        <color theme="1"/>
        <rFont val="Calibri"/>
        <family val="2"/>
      </rPr>
      <t>63.1209(l)(1)(iii)(A)(2)</t>
    </r>
  </si>
  <si>
    <r>
      <t>§</t>
    </r>
    <r>
      <rPr>
        <sz val="10"/>
        <color theme="1"/>
        <rFont val="Calibri"/>
        <family val="2"/>
      </rPr>
      <t xml:space="preserve">63.1209(l)(1)(iii)(A)(3)  </t>
    </r>
  </si>
  <si>
    <t>When complying with the emission standards under §§63.1204 and 63.1220(a)(2)(ii)(A) and (b)(2)(ii)(A), you must establish a 12-hour rolling average limit for the feedrate of mercury in all feedstreams as the average of the test run averages;</t>
  </si>
  <si>
    <r>
      <t>§</t>
    </r>
    <r>
      <rPr>
        <sz val="10"/>
        <color theme="1"/>
        <rFont val="Calibri"/>
        <family val="2"/>
      </rPr>
      <t>63.1209(l)(1)(iii)(B)Rev. 4/8/08 FR</t>
    </r>
  </si>
  <si>
    <r>
      <t>§</t>
    </r>
    <r>
      <rPr>
        <sz val="10"/>
        <color theme="1"/>
        <rFont val="Calibri"/>
        <family val="2"/>
      </rPr>
      <t>63.1209(l)(1)(iii)(C)</t>
    </r>
    <r>
      <rPr>
        <b/>
        <sz val="10"/>
        <color theme="1"/>
        <rFont val="Calibri"/>
        <family val="2"/>
      </rPr>
      <t xml:space="preserve">  </t>
    </r>
    <r>
      <rPr>
        <sz val="10"/>
        <color theme="1"/>
        <rFont val="Calibri"/>
        <family val="2"/>
      </rPr>
      <t>Rev. 4/8/08 FR</t>
    </r>
  </si>
  <si>
    <r>
      <t>§</t>
    </r>
    <r>
      <rPr>
        <sz val="10"/>
        <color theme="1"/>
        <rFont val="Calibri"/>
        <family val="2"/>
      </rPr>
      <t>63.1209(l)(1)(iii)(C)(1)</t>
    </r>
  </si>
  <si>
    <r>
      <t>§</t>
    </r>
    <r>
      <rPr>
        <sz val="10"/>
        <color theme="1"/>
        <rFont val="Calibri"/>
        <family val="2"/>
      </rPr>
      <t>63.1209(l)(1)(iii)(C)(2)</t>
    </r>
  </si>
  <si>
    <r>
      <t>§</t>
    </r>
    <r>
      <rPr>
        <sz val="10"/>
        <color theme="1"/>
        <rFont val="Calibri"/>
        <family val="2"/>
      </rPr>
      <t>63.1209(l)(1)(iii)(C)(3)</t>
    </r>
  </si>
  <si>
    <r>
      <t>§</t>
    </r>
    <r>
      <rPr>
        <sz val="10"/>
        <color theme="1"/>
        <rFont val="Calibri"/>
        <family val="2"/>
      </rPr>
      <t>63.1209(l)(1)(iii)(C)(4)</t>
    </r>
  </si>
  <si>
    <r>
      <t>§</t>
    </r>
    <r>
      <rPr>
        <sz val="10"/>
        <color theme="1"/>
        <rFont val="Calibri"/>
        <family val="2"/>
      </rPr>
      <t>63.1209(l)(1)(iii)(C)(5)</t>
    </r>
  </si>
  <si>
    <r>
      <t>§</t>
    </r>
    <r>
      <rPr>
        <sz val="10"/>
        <color theme="1"/>
        <rFont val="Calibri"/>
        <family val="2"/>
      </rPr>
      <t>63.1209(l)(1)(iii)(D)</t>
    </r>
  </si>
  <si>
    <r>
      <t>§</t>
    </r>
    <r>
      <rPr>
        <sz val="10"/>
        <color theme="1"/>
        <rFont val="Calibri"/>
        <family val="2"/>
      </rPr>
      <t>63.1209(l)(1)(iii)(D)(1) Rev. 4/8/08 FR</t>
    </r>
  </si>
  <si>
    <r>
      <t>§</t>
    </r>
    <r>
      <rPr>
        <sz val="10"/>
        <color theme="1"/>
        <rFont val="Calibri"/>
        <family val="2"/>
      </rPr>
      <t>63.1209(l)(1)(iii)(D)(2)Rev. 4/8/08 FR</t>
    </r>
  </si>
  <si>
    <r>
      <t>§</t>
    </r>
    <r>
      <rPr>
        <sz val="10"/>
        <color theme="1"/>
        <rFont val="Calibri"/>
        <family val="2"/>
      </rPr>
      <t>63.1209(l)(1)(iv)</t>
    </r>
  </si>
  <si>
    <r>
      <t>§</t>
    </r>
    <r>
      <rPr>
        <sz val="10"/>
        <color theme="1"/>
        <rFont val="Calibri"/>
        <family val="2"/>
      </rPr>
      <t>63.1209(l)(1)(iv)(A)</t>
    </r>
  </si>
  <si>
    <r>
      <t>§</t>
    </r>
    <r>
      <rPr>
        <sz val="10"/>
        <color theme="1"/>
        <rFont val="Calibri"/>
        <family val="2"/>
      </rPr>
      <t>63.1209(l)(1)(iv)(B)</t>
    </r>
  </si>
  <si>
    <r>
      <t>§</t>
    </r>
    <r>
      <rPr>
        <sz val="10"/>
        <color theme="1"/>
        <rFont val="Calibri"/>
        <family val="2"/>
      </rPr>
      <t>63.1209(l)(1)(iv)(B)(1)</t>
    </r>
  </si>
  <si>
    <r>
      <t>§</t>
    </r>
    <r>
      <rPr>
        <sz val="10"/>
        <color theme="1"/>
        <rFont val="Calibri"/>
        <family val="2"/>
      </rPr>
      <t>63.1209(l)(1)(iv)(B)(2)</t>
    </r>
  </si>
  <si>
    <r>
      <t>§</t>
    </r>
    <r>
      <rPr>
        <sz val="10"/>
        <color theme="1"/>
        <rFont val="Calibri"/>
        <family val="2"/>
      </rPr>
      <t>63.1209(l)(1)(iv)(B)(3)</t>
    </r>
  </si>
  <si>
    <r>
      <t>§</t>
    </r>
    <r>
      <rPr>
        <sz val="10"/>
        <color theme="1"/>
        <rFont val="Calibri"/>
        <family val="2"/>
      </rPr>
      <t>63.1209(l)(1)(iv)(B)(4)</t>
    </r>
  </si>
  <si>
    <r>
      <t>§</t>
    </r>
    <r>
      <rPr>
        <sz val="10"/>
        <color theme="1"/>
        <rFont val="Calibri"/>
        <family val="2"/>
      </rPr>
      <t>63.1209(l)(1)(iv)(B)(5)</t>
    </r>
  </si>
  <si>
    <r>
      <t>§</t>
    </r>
    <r>
      <rPr>
        <sz val="10"/>
        <color theme="1"/>
        <rFont val="Calibri"/>
        <family val="2"/>
      </rPr>
      <t>63.1209(l)(1)(iv)(C)</t>
    </r>
  </si>
  <si>
    <r>
      <t>§</t>
    </r>
    <r>
      <rPr>
        <sz val="10"/>
        <color theme="1"/>
        <rFont val="Calibri"/>
        <family val="2"/>
      </rPr>
      <t>63.1209(l)(1)(iv)(C)(1)</t>
    </r>
  </si>
  <si>
    <r>
      <t>§</t>
    </r>
    <r>
      <rPr>
        <sz val="10"/>
        <color theme="1"/>
        <rFont val="Calibri"/>
        <family val="2"/>
      </rPr>
      <t>63.1209(l)(1)(iv)(C)(2)</t>
    </r>
  </si>
  <si>
    <r>
      <t>§</t>
    </r>
    <r>
      <rPr>
        <sz val="10"/>
        <color theme="1"/>
        <rFont val="Calibri"/>
        <family val="2"/>
      </rPr>
      <t>63.1209(l)(1)(v)</t>
    </r>
  </si>
  <si>
    <r>
      <t>§</t>
    </r>
    <r>
      <rPr>
        <sz val="10"/>
        <color theme="1"/>
        <rFont val="Calibri"/>
        <family val="2"/>
      </rPr>
      <t>63.1209(l)(1)(v)(A)</t>
    </r>
  </si>
  <si>
    <r>
      <t>§</t>
    </r>
    <r>
      <rPr>
        <sz val="10"/>
        <color theme="1"/>
        <rFont val="Calibri"/>
        <family val="2"/>
      </rPr>
      <t>63.1209(l)(1)(v)(B)</t>
    </r>
  </si>
  <si>
    <r>
      <t>§</t>
    </r>
    <r>
      <rPr>
        <sz val="10"/>
        <color theme="1"/>
        <rFont val="Calibri"/>
        <family val="2"/>
      </rPr>
      <t xml:space="preserve">63.1209(l)(2)  </t>
    </r>
  </si>
  <si>
    <r>
      <t>§</t>
    </r>
    <r>
      <rPr>
        <sz val="10"/>
        <color theme="1"/>
        <rFont val="Calibri"/>
        <family val="2"/>
      </rPr>
      <t>63.1209(l)(3)</t>
    </r>
  </si>
  <si>
    <r>
      <t>§</t>
    </r>
    <r>
      <rPr>
        <sz val="10"/>
        <color theme="1"/>
        <rFont val="Calibri"/>
        <family val="2"/>
      </rPr>
      <t>63.1209(l)(4)</t>
    </r>
  </si>
  <si>
    <r>
      <t xml:space="preserve">For high energy wet scrubbers only, the source must establish limits on either the minimum liquid to gas ratio or the minimum scrubber water flowrate and maximum flue gas flowrate on an hourly rolling average. If the source establishes limits on maximum flue gas flowrate under this paragraph, it need not establish a limit on maximum flue gas flowrate under </t>
    </r>
    <r>
      <rPr>
        <sz val="10"/>
        <color theme="1"/>
        <rFont val="Calibri"/>
        <family val="2"/>
      </rPr>
      <t>§63.1209</t>
    </r>
    <r>
      <rPr>
        <sz val="10"/>
        <color rgb="FF000000"/>
        <rFont val="Calibri"/>
        <family val="2"/>
      </rPr>
      <t>(m)(2). The source must establish these hourly rolling average limits as the average of the test run averages; and</t>
    </r>
  </si>
  <si>
    <r>
      <t>§63.1209(n)(2)</t>
    </r>
    <r>
      <rPr>
        <sz val="10"/>
        <color theme="1"/>
        <rFont val="Calibri"/>
        <family val="2"/>
      </rPr>
      <t>(i)</t>
    </r>
  </si>
  <si>
    <r>
      <t>§63.1209(n)(2)</t>
    </r>
    <r>
      <rPr>
        <sz val="10"/>
        <color theme="1"/>
        <rFont val="Calibri"/>
        <family val="2"/>
      </rPr>
      <t>(ii)</t>
    </r>
  </si>
  <si>
    <r>
      <t>§63.1209(n)(2)</t>
    </r>
    <r>
      <rPr>
        <sz val="10"/>
        <color theme="1"/>
        <rFont val="Calibri"/>
        <family val="2"/>
      </rPr>
      <t>(iii)(A)Rev. 4/8/08 FR</t>
    </r>
  </si>
  <si>
    <r>
      <t>§63.1209(n)(2)</t>
    </r>
    <r>
      <rPr>
        <sz val="10"/>
        <color theme="1"/>
        <rFont val="Calibri"/>
        <family val="2"/>
      </rPr>
      <t>(iii)(B)</t>
    </r>
  </si>
  <si>
    <r>
      <t>§63.1209(n)(2)</t>
    </r>
    <r>
      <rPr>
        <sz val="10"/>
        <color theme="1"/>
        <rFont val="Calibri"/>
        <family val="2"/>
      </rPr>
      <t>(iv)</t>
    </r>
  </si>
  <si>
    <r>
      <t>§63.1209(n)(2)</t>
    </r>
    <r>
      <rPr>
        <sz val="10"/>
        <color theme="1"/>
        <rFont val="Calibri"/>
        <family val="2"/>
      </rPr>
      <t>(iv)(B)</t>
    </r>
  </si>
  <si>
    <r>
      <t>§63.1209(n)(2)</t>
    </r>
    <r>
      <rPr>
        <sz val="10"/>
        <color theme="1"/>
        <rFont val="Calibri"/>
        <family val="2"/>
      </rPr>
      <t>(v)</t>
    </r>
  </si>
  <si>
    <r>
      <t>§63.1209(n)(2)</t>
    </r>
    <r>
      <rPr>
        <sz val="10"/>
        <color theme="1"/>
        <rFont val="Calibri"/>
        <family val="2"/>
      </rPr>
      <t>(v)(A)(1)</t>
    </r>
  </si>
  <si>
    <r>
      <t>§63.1209(n)(2)</t>
    </r>
    <r>
      <rPr>
        <sz val="10"/>
        <color theme="1"/>
        <rFont val="Calibri"/>
        <family val="2"/>
      </rPr>
      <t>(v)(A)(2)</t>
    </r>
  </si>
  <si>
    <r>
      <t>§63.1209(n)(2)</t>
    </r>
    <r>
      <rPr>
        <sz val="10"/>
        <color theme="1"/>
        <rFont val="Calibri"/>
        <family val="2"/>
      </rPr>
      <t>(v)(A)(2)(i)</t>
    </r>
  </si>
  <si>
    <r>
      <t>§63.1209(n)(2)</t>
    </r>
    <r>
      <rPr>
        <sz val="10"/>
        <color theme="1"/>
        <rFont val="Calibri"/>
        <family val="2"/>
      </rPr>
      <t>(v)(A)(2)(ii)</t>
    </r>
  </si>
  <si>
    <r>
      <t>§63.1209(n)(2)</t>
    </r>
    <r>
      <rPr>
        <sz val="10"/>
        <color theme="1"/>
        <rFont val="Calibri"/>
        <family val="2"/>
      </rPr>
      <t>(v)(A)(2)(iii)</t>
    </r>
  </si>
  <si>
    <r>
      <t>§63.1209(n)(2)</t>
    </r>
    <r>
      <rPr>
        <sz val="10"/>
        <color theme="1"/>
        <rFont val="Calibri"/>
        <family val="2"/>
      </rPr>
      <t>(v)(A)(2)(iv)Rev. 4/8/08 FR</t>
    </r>
  </si>
  <si>
    <r>
      <t>§63.1209(n)(2)</t>
    </r>
    <r>
      <rPr>
        <sz val="10"/>
        <color theme="1"/>
        <rFont val="Calibri"/>
        <family val="2"/>
      </rPr>
      <t>(v)(A)(3)</t>
    </r>
  </si>
  <si>
    <r>
      <t>§63.1209(n)(2)</t>
    </r>
    <r>
      <rPr>
        <sz val="10"/>
        <color theme="1"/>
        <rFont val="Calibri"/>
        <family val="2"/>
      </rPr>
      <t>(v)(A)(3)(ii)</t>
    </r>
  </si>
  <si>
    <r>
      <t>§63.1209(n)(2)</t>
    </r>
    <r>
      <rPr>
        <sz val="10"/>
        <color theme="1"/>
        <rFont val="Calibri"/>
        <family val="2"/>
      </rPr>
      <t>(v)(A)(3)(iii)</t>
    </r>
  </si>
  <si>
    <r>
      <t>§63.1209(n)(2)</t>
    </r>
    <r>
      <rPr>
        <sz val="10"/>
        <color theme="1"/>
        <rFont val="Calibri"/>
        <family val="2"/>
      </rPr>
      <t>(v)(A)(3)(iv)</t>
    </r>
  </si>
  <si>
    <r>
      <t>§63.1209(n)(2)</t>
    </r>
    <r>
      <rPr>
        <sz val="10"/>
        <color theme="1"/>
        <rFont val="Calibri"/>
        <family val="2"/>
      </rPr>
      <t>(v)(A)(3)(v)Rev. 4/8/08 FR</t>
    </r>
  </si>
  <si>
    <r>
      <t>§</t>
    </r>
    <r>
      <rPr>
        <sz val="10"/>
        <color theme="1"/>
        <rFont val="Calibri"/>
        <family val="2"/>
      </rPr>
      <t>63.1209(n)(2)(v)(B)(1)(i)Rev. 4/8/08 FR</t>
    </r>
  </si>
  <si>
    <r>
      <t>§</t>
    </r>
    <r>
      <rPr>
        <sz val="10"/>
        <color theme="1"/>
        <rFont val="Calibri"/>
        <family val="2"/>
      </rPr>
      <t>63.1209(n)(2)(v)(B)(1)(ii)Rev. 4/8/08 FR</t>
    </r>
  </si>
  <si>
    <r>
      <t>§</t>
    </r>
    <r>
      <rPr>
        <sz val="10"/>
        <color theme="1"/>
        <rFont val="Calibri"/>
        <family val="2"/>
      </rPr>
      <t xml:space="preserve">63.1209(n)(2)(v)(B)(2) Rev. 4/8/08 FR </t>
    </r>
  </si>
  <si>
    <r>
      <t>§</t>
    </r>
    <r>
      <rPr>
        <sz val="10"/>
        <color theme="1"/>
        <rFont val="Calibri"/>
        <family val="2"/>
      </rPr>
      <t>63.1209(n)(2)(vi)</t>
    </r>
  </si>
  <si>
    <r>
      <t>§</t>
    </r>
    <r>
      <rPr>
        <sz val="10"/>
        <color theme="1"/>
        <rFont val="Calibri"/>
        <family val="2"/>
      </rPr>
      <t>63.1209(n)(2)(vii)Rev. 4/8/08 FR</t>
    </r>
  </si>
  <si>
    <r>
      <t>§</t>
    </r>
    <r>
      <rPr>
        <sz val="10"/>
        <color theme="1"/>
        <rFont val="Calibri"/>
        <family val="2"/>
      </rPr>
      <t>63.1209(n)(2)(vii)(A)</t>
    </r>
  </si>
  <si>
    <r>
      <t>§</t>
    </r>
    <r>
      <rPr>
        <sz val="10"/>
        <color theme="1"/>
        <rFont val="Calibri"/>
        <family val="2"/>
      </rPr>
      <t>63.1209(n)(2)(vii)(B)</t>
    </r>
  </si>
  <si>
    <r>
      <t>§</t>
    </r>
    <r>
      <rPr>
        <sz val="10"/>
        <color theme="1"/>
        <rFont val="Calibri"/>
        <family val="2"/>
      </rPr>
      <t>63.1209(n)(3)</t>
    </r>
  </si>
  <si>
    <r>
      <t>§</t>
    </r>
    <r>
      <rPr>
        <sz val="10"/>
        <color theme="1"/>
        <rFont val="Calibri"/>
        <family val="2"/>
      </rPr>
      <t>63.1209(n)(4)</t>
    </r>
  </si>
  <si>
    <r>
      <t>§</t>
    </r>
    <r>
      <rPr>
        <sz val="10"/>
        <color theme="1"/>
        <rFont val="Calibri"/>
        <family val="2"/>
      </rPr>
      <t>63.1209(n)(5)</t>
    </r>
  </si>
  <si>
    <r>
      <t>§</t>
    </r>
    <r>
      <rPr>
        <sz val="10"/>
        <color theme="1"/>
        <rFont val="Calibri"/>
        <family val="2"/>
      </rPr>
      <t>63.1209(n)(5)(ii)</t>
    </r>
  </si>
  <si>
    <r>
      <t>§</t>
    </r>
    <r>
      <rPr>
        <sz val="10"/>
        <color theme="1"/>
        <rFont val="Calibri"/>
        <family val="2"/>
      </rPr>
      <t>63.1209(o)</t>
    </r>
  </si>
  <si>
    <r>
      <t>1.C.6.</t>
    </r>
    <r>
      <rPr>
        <sz val="10"/>
        <color theme="1"/>
        <rFont val="Calibri"/>
        <family val="2"/>
      </rPr>
      <t xml:space="preserve">a </t>
    </r>
  </si>
  <si>
    <r>
      <t>§</t>
    </r>
    <r>
      <rPr>
        <sz val="10"/>
        <color theme="1"/>
        <rFont val="Calibri"/>
        <family val="2"/>
      </rPr>
      <t>63.1209(o)(1)</t>
    </r>
  </si>
  <si>
    <r>
      <t>1.C.6.</t>
    </r>
    <r>
      <rPr>
        <sz val="10"/>
        <color theme="1"/>
        <rFont val="Calibri"/>
        <family val="2"/>
      </rPr>
      <t>a.1</t>
    </r>
  </si>
  <si>
    <r>
      <t>§</t>
    </r>
    <r>
      <rPr>
        <sz val="10"/>
        <color theme="1"/>
        <rFont val="Calibri"/>
        <family val="2"/>
      </rPr>
      <t>63.1209(o)(1)(i)</t>
    </r>
  </si>
  <si>
    <r>
      <t>§</t>
    </r>
    <r>
      <rPr>
        <sz val="10"/>
        <color theme="1"/>
        <rFont val="Calibri"/>
        <family val="2"/>
      </rPr>
      <t>63.1209(o)(1)(ii)</t>
    </r>
  </si>
  <si>
    <r>
      <t>§</t>
    </r>
    <r>
      <rPr>
        <sz val="10"/>
        <color theme="1"/>
        <rFont val="Calibri"/>
        <family val="2"/>
      </rPr>
      <t>63.1209(o)(1)(ii )(A)</t>
    </r>
  </si>
  <si>
    <r>
      <t>§</t>
    </r>
    <r>
      <rPr>
        <sz val="10"/>
        <color theme="1"/>
        <rFont val="Calibri"/>
        <family val="2"/>
      </rPr>
      <t>63.1209(o)(1)(ii)(A)(1)</t>
    </r>
  </si>
  <si>
    <r>
      <t>§</t>
    </r>
    <r>
      <rPr>
        <sz val="10"/>
        <color theme="1"/>
        <rFont val="Calibri"/>
        <family val="2"/>
      </rPr>
      <t>63.1209(o)(1)(ii)(A)(2)</t>
    </r>
  </si>
  <si>
    <r>
      <t>§</t>
    </r>
    <r>
      <rPr>
        <sz val="10"/>
        <color theme="1"/>
        <rFont val="Calibri"/>
        <family val="2"/>
      </rPr>
      <t>63.1209(o)(1)(ii)(A)(3)Rev. 4/8/08 FR</t>
    </r>
  </si>
  <si>
    <r>
      <t>§</t>
    </r>
    <r>
      <rPr>
        <sz val="10"/>
        <color theme="1"/>
        <rFont val="Calibri"/>
        <family val="2"/>
      </rPr>
      <t>63.1209(o)(1)(ii)(B)</t>
    </r>
  </si>
  <si>
    <r>
      <t>§</t>
    </r>
    <r>
      <rPr>
        <sz val="10"/>
        <color theme="1"/>
        <rFont val="Calibri"/>
        <family val="2"/>
      </rPr>
      <t>63.1209(o)(2)</t>
    </r>
  </si>
  <si>
    <r>
      <t>§63.1209(o)(2)</t>
    </r>
    <r>
      <rPr>
        <sz val="10"/>
        <color theme="1"/>
        <rFont val="Calibri"/>
        <family val="2"/>
      </rPr>
      <t>(ii)</t>
    </r>
  </si>
  <si>
    <r>
      <t>§</t>
    </r>
    <r>
      <rPr>
        <sz val="10"/>
        <color theme="1"/>
        <rFont val="Calibri"/>
        <family val="2"/>
      </rPr>
      <t>63.1209(o)(3)</t>
    </r>
  </si>
  <si>
    <r>
      <t>1.C.6</t>
    </r>
    <r>
      <rPr>
        <sz val="10"/>
        <color theme="1"/>
        <rFont val="Calibri"/>
        <family val="2"/>
      </rPr>
      <t xml:space="preserve"> .c.1</t>
    </r>
  </si>
  <si>
    <r>
      <t>§</t>
    </r>
    <r>
      <rPr>
        <sz val="10"/>
        <color theme="1"/>
        <rFont val="Calibri"/>
        <family val="2"/>
      </rPr>
      <t>63.1209(o)(3)(i)</t>
    </r>
  </si>
  <si>
    <r>
      <t>1.C.6</t>
    </r>
    <r>
      <rPr>
        <sz val="10"/>
        <color theme="1"/>
        <rFont val="Calibri"/>
        <family val="2"/>
      </rPr>
      <t xml:space="preserve"> .c.2</t>
    </r>
  </si>
  <si>
    <r>
      <t>§</t>
    </r>
    <r>
      <rPr>
        <sz val="10"/>
        <color theme="1"/>
        <rFont val="Calibri"/>
        <family val="2"/>
      </rPr>
      <t>63.1209(o)(3)(ii)</t>
    </r>
  </si>
  <si>
    <r>
      <t>1.C.6</t>
    </r>
    <r>
      <rPr>
        <sz val="10"/>
        <color theme="1"/>
        <rFont val="Calibri"/>
        <family val="2"/>
      </rPr>
      <t xml:space="preserve"> .c.3</t>
    </r>
  </si>
  <si>
    <r>
      <t>§</t>
    </r>
    <r>
      <rPr>
        <sz val="10"/>
        <color theme="1"/>
        <rFont val="Calibri"/>
        <family val="2"/>
      </rPr>
      <t>63.1209(o)(3)(iii)</t>
    </r>
  </si>
  <si>
    <r>
      <t>§</t>
    </r>
    <r>
      <rPr>
        <sz val="10"/>
        <color theme="1"/>
        <rFont val="Calibri"/>
        <family val="2"/>
      </rPr>
      <t>63.1209(o)(3)(iv)</t>
    </r>
  </si>
  <si>
    <r>
      <t xml:space="preserve">The source must establish limits on either the minimum liquid to gas ratio or the minimum scrubber water flowrate and maximum flue gas flowrate on an hourly rolling average as the average of the test run averages. If the source establishes limits on maximum flue gas flowrate under this paragraph, the source needs not establish a limit on maximum flue gas flowrate under </t>
    </r>
    <r>
      <rPr>
        <sz val="10"/>
        <color rgb="FF000000"/>
        <rFont val="Calibri"/>
        <family val="2"/>
      </rPr>
      <t>§63.1209</t>
    </r>
    <r>
      <rPr>
        <sz val="10"/>
        <color theme="1"/>
        <rFont val="Calibri"/>
        <family val="2"/>
      </rPr>
      <t>(o)(2) of this section; and</t>
    </r>
  </si>
  <si>
    <r>
      <t>§</t>
    </r>
    <r>
      <rPr>
        <sz val="10"/>
        <color theme="1"/>
        <rFont val="Calibri"/>
        <family val="2"/>
      </rPr>
      <t>63.1209(o)(3)(v)</t>
    </r>
  </si>
  <si>
    <r>
      <t>§</t>
    </r>
    <r>
      <rPr>
        <sz val="10"/>
        <color theme="1"/>
        <rFont val="Calibri"/>
        <family val="2"/>
      </rPr>
      <t>63.1209(o)(4)</t>
    </r>
  </si>
  <si>
    <r>
      <t>§</t>
    </r>
    <r>
      <rPr>
        <sz val="10"/>
        <color theme="1"/>
        <rFont val="Calibri"/>
        <family val="2"/>
      </rPr>
      <t>63.1209(o)(4)(i)</t>
    </r>
  </si>
  <si>
    <r>
      <t>§</t>
    </r>
    <r>
      <rPr>
        <sz val="10"/>
        <color theme="1"/>
        <rFont val="Calibri"/>
        <family val="2"/>
      </rPr>
      <t>63.1209(o)(4)(ii)</t>
    </r>
  </si>
  <si>
    <r>
      <t>§</t>
    </r>
    <r>
      <rPr>
        <sz val="10"/>
        <color theme="1"/>
        <rFont val="Calibri"/>
        <family val="2"/>
      </rPr>
      <t>63.1209(o)(4)(iii)(A)</t>
    </r>
  </si>
  <si>
    <r>
      <t>§</t>
    </r>
    <r>
      <rPr>
        <sz val="10"/>
        <color theme="1"/>
        <rFont val="Calibri"/>
        <family val="2"/>
      </rPr>
      <t>63.1209(o)(4)(iii)(B)</t>
    </r>
  </si>
  <si>
    <r>
      <t>1.C.8.</t>
    </r>
    <r>
      <rPr>
        <sz val="10"/>
        <color theme="1"/>
        <rFont val="Calibri"/>
        <family val="2"/>
      </rPr>
      <t>c</t>
    </r>
  </si>
  <si>
    <r>
      <t>§63.1209</t>
    </r>
    <r>
      <rPr>
        <sz val="10"/>
        <color theme="1"/>
        <rFont val="Calibri"/>
        <family val="2"/>
      </rPr>
      <t>(r)</t>
    </r>
  </si>
  <si>
    <r>
      <t>The source may petition the Administrator to recommend alternative semivolatile metal, low volatile metal, mercury, or hydrochloric acid/chlorine gas emission standards if:</t>
    </r>
    <r>
      <rPr>
        <b/>
        <sz val="10"/>
        <color rgb="FF000000"/>
        <rFont val="Calibri"/>
        <family val="2"/>
      </rPr>
      <t xml:space="preserve">Note to 2.E.1: </t>
    </r>
    <r>
      <rPr>
        <sz val="10"/>
        <color rgb="FF000000"/>
        <rFont val="Calibri"/>
        <family val="2"/>
      </rPr>
      <t>Under §63.1206(b)(9)(vii), the source must not operate pursuant to its recommended alternative standards in lieu of emission standards specified in §§63.1205(a) and (b) unless the Administrator approves the provisions of the alternative standard petition request or establishes other alternative standards; and until the source submits a revised Notification of  Compliance that incorporates the revised standards.</t>
    </r>
  </si>
  <si>
    <r>
      <t>The source must include data or information with semivolatile metal, low volatile metal, and hydrochloric acid/chlorine gas alternative standard petitions that the source submits under §63.1206(b)(9)(i)(A) documenting that semivolatile metal, low volatile metal, and hydrochloric acid/chlorine gas emissions attributable to the hazardous waste only will not exceed the emission standards in §§63.1205(a) and (b).</t>
    </r>
    <r>
      <rPr>
        <b/>
        <sz val="10"/>
        <color theme="1"/>
        <rFont val="Calibri"/>
        <family val="2"/>
      </rPr>
      <t>Note</t>
    </r>
    <r>
      <rPr>
        <sz val="10"/>
        <color theme="1"/>
        <rFont val="Calibri"/>
        <family val="2"/>
      </rPr>
      <t xml:space="preserve">:  </t>
    </r>
    <r>
      <rPr>
        <sz val="10"/>
        <color rgb="FF000000"/>
        <rFont val="Calibri"/>
        <family val="2"/>
      </rPr>
      <t>§</t>
    </r>
    <r>
      <rPr>
        <sz val="10"/>
        <color theme="1"/>
        <rFont val="Calibri"/>
        <family val="2"/>
      </rPr>
      <t>63.1206(b)(9)(vii) requires the source to not operate pursuant to the recommended alternative standards in lieu of emission standards specified in this subpart:  (A) Unless the Administrator approves the provisions of the alternative standard petition request or establishes other alternative standards; and (B) Until the source submits a revised Notification of Compliance that incorporates the revised standards.</t>
    </r>
  </si>
  <si>
    <r>
      <t>For purposes of this alternative standard provision, MACT for new hazardous waste burning cement kilns is defined as:</t>
    </r>
    <r>
      <rPr>
        <b/>
        <sz val="10"/>
        <color rgb="FF000000"/>
        <rFont val="Calibri"/>
        <family val="2"/>
      </rPr>
      <t xml:space="preserve"> </t>
    </r>
  </si>
  <si>
    <r>
      <t xml:space="preserve">§63.1206(b)(14)(i) </t>
    </r>
    <r>
      <rPr>
        <sz val="10"/>
        <color theme="1"/>
        <rFont val="Calibri"/>
        <family val="2"/>
      </rPr>
      <t xml:space="preserve"> </t>
    </r>
  </si>
  <si>
    <r>
      <t xml:space="preserve">§63.1206(b)(14)(ii) </t>
    </r>
    <r>
      <rPr>
        <sz val="10"/>
        <color theme="1"/>
        <rFont val="Calibri"/>
        <family val="2"/>
      </rPr>
      <t xml:space="preserve"> </t>
    </r>
  </si>
  <si>
    <r>
      <t>§63.1206(b)(14)(ii)</t>
    </r>
    <r>
      <rPr>
        <sz val="10"/>
        <color theme="1"/>
        <rFont val="Calibri"/>
        <family val="2"/>
      </rPr>
      <t>(A)</t>
    </r>
  </si>
  <si>
    <r>
      <t>§63.1206(b)(14)</t>
    </r>
    <r>
      <rPr>
        <sz val="10"/>
        <color theme="1"/>
        <rFont val="Calibri"/>
        <family val="2"/>
      </rPr>
      <t>(iv)(See 04/08/08 FR)</t>
    </r>
  </si>
  <si>
    <r>
      <t xml:space="preserve">§63.1206(b)(15)(ii) </t>
    </r>
    <r>
      <rPr>
        <sz val="10"/>
        <color theme="1"/>
        <rFont val="Calibri"/>
        <family val="2"/>
      </rPr>
      <t xml:space="preserve"> </t>
    </r>
  </si>
  <si>
    <r>
      <t xml:space="preserve">To document compliance with the operating requirement of </t>
    </r>
    <r>
      <rPr>
        <sz val="10"/>
        <color rgb="FF000000"/>
        <rFont val="Calibri"/>
        <family val="2"/>
      </rPr>
      <t>§63.1206</t>
    </r>
    <r>
      <rPr>
        <sz val="10"/>
        <color theme="1"/>
        <rFont val="Calibri"/>
        <family val="2"/>
      </rPr>
      <t>(b)(15)(ii) of this section, the source must:</t>
    </r>
  </si>
  <si>
    <r>
      <t>§63.1206(b)(15)</t>
    </r>
    <r>
      <rPr>
        <sz val="10"/>
        <color theme="1"/>
        <rFont val="Calibri"/>
        <family val="2"/>
      </rPr>
      <t>(iii)</t>
    </r>
  </si>
  <si>
    <r>
      <t xml:space="preserve">§63.1206(b)(15)(iii)(A) </t>
    </r>
    <r>
      <rPr>
        <sz val="10"/>
        <color theme="1"/>
        <rFont val="Calibri"/>
        <family val="2"/>
      </rPr>
      <t xml:space="preserve"> </t>
    </r>
  </si>
  <si>
    <r>
      <t xml:space="preserve">§63.1206(b)(15)(iii)(B) </t>
    </r>
    <r>
      <rPr>
        <sz val="10"/>
        <color theme="1"/>
        <rFont val="Calibri"/>
        <family val="2"/>
      </rPr>
      <t xml:space="preserve"> </t>
    </r>
  </si>
  <si>
    <r>
      <t xml:space="preserve">§63.1206(b)(15)(iii)(C) </t>
    </r>
    <r>
      <rPr>
        <sz val="10"/>
        <color theme="1"/>
        <rFont val="Calibri"/>
        <family val="2"/>
      </rPr>
      <t xml:space="preserve"> </t>
    </r>
  </si>
  <si>
    <r>
      <t xml:space="preserve">Interlock the MTEC calculated in </t>
    </r>
    <r>
      <rPr>
        <sz val="10"/>
        <color rgb="FF000000"/>
        <rFont val="Calibri"/>
        <family val="2"/>
      </rPr>
      <t>§63.1206</t>
    </r>
    <r>
      <rPr>
        <sz val="10"/>
        <color theme="1"/>
        <rFont val="Calibri"/>
        <family val="2"/>
      </rPr>
      <t xml:space="preserve">(b)(15)(iii)(C) of this section to the AWFCO system to stop hazardous waste burning when the MTEC exceeds the operating requirement of </t>
    </r>
    <r>
      <rPr>
        <sz val="10"/>
        <color rgb="FF000000"/>
        <rFont val="Calibri"/>
        <family val="2"/>
      </rPr>
      <t>§63.1206</t>
    </r>
    <r>
      <rPr>
        <sz val="10"/>
        <color theme="1"/>
        <rFont val="Calibri"/>
        <family val="2"/>
      </rPr>
      <t>(b)(15)(ii) of this section.</t>
    </r>
  </si>
  <si>
    <r>
      <t xml:space="preserve">§63.1206(b)(15)(iii)(D) </t>
    </r>
    <r>
      <rPr>
        <sz val="10"/>
        <color theme="1"/>
        <rFont val="Calibri"/>
        <family val="2"/>
      </rPr>
      <t xml:space="preserve"> </t>
    </r>
  </si>
  <si>
    <r>
      <t xml:space="preserve">In lieu of the requirement in </t>
    </r>
    <r>
      <rPr>
        <sz val="10"/>
        <color rgb="FF000000"/>
        <rFont val="Calibri"/>
        <family val="2"/>
      </rPr>
      <t>§63.1206</t>
    </r>
    <r>
      <rPr>
        <sz val="10"/>
        <color theme="1"/>
        <rFont val="Calibri"/>
        <family val="2"/>
      </rPr>
      <t>(b)(15)(iii) of this section, the source may:</t>
    </r>
  </si>
  <si>
    <r>
      <t xml:space="preserve">§63.1206(b)(15)(iv) </t>
    </r>
    <r>
      <rPr>
        <sz val="10"/>
        <color theme="1"/>
        <rFont val="Calibri"/>
        <family val="2"/>
      </rPr>
      <t xml:space="preserve"> </t>
    </r>
  </si>
  <si>
    <r>
      <t xml:space="preserve">Identify in the Notification of Compliance a minimum gas flowrate limit and a maximum feedrate limit of mercury from all hazardous waste feedstreams that ensures the MTEC calculated in </t>
    </r>
    <r>
      <rPr>
        <sz val="10"/>
        <color rgb="FF000000"/>
        <rFont val="Calibri"/>
        <family val="2"/>
      </rPr>
      <t>§63.1206</t>
    </r>
    <r>
      <rPr>
        <sz val="10"/>
        <color theme="1"/>
        <rFont val="Calibri"/>
        <family val="2"/>
      </rPr>
      <t xml:space="preserve">(b)(15)(iii)(C) of this section is below the operating requirement of  </t>
    </r>
    <r>
      <rPr>
        <sz val="10"/>
        <color rgb="FF000000"/>
        <rFont val="Calibri"/>
        <family val="2"/>
      </rPr>
      <t>§63.1206</t>
    </r>
    <r>
      <rPr>
        <sz val="10"/>
        <color theme="1"/>
        <rFont val="Calibri"/>
        <family val="2"/>
      </rPr>
      <t>(b)(15)(ii) of this section; and</t>
    </r>
  </si>
  <si>
    <r>
      <t xml:space="preserve">§63.1206(b)(15)(iv)(A) </t>
    </r>
    <r>
      <rPr>
        <sz val="10"/>
        <color theme="1"/>
        <rFont val="Calibri"/>
        <family val="2"/>
      </rPr>
      <t xml:space="preserve"> </t>
    </r>
  </si>
  <si>
    <r>
      <t xml:space="preserve">Interlock the minimum gas flowrate limit and maximum feedrate limits in </t>
    </r>
    <r>
      <rPr>
        <sz val="10"/>
        <color rgb="FF000000"/>
        <rFont val="Calibri"/>
        <family val="2"/>
      </rPr>
      <t>§63.1206</t>
    </r>
    <r>
      <rPr>
        <sz val="10"/>
        <color theme="1"/>
        <rFont val="Calibri"/>
        <family val="2"/>
      </rPr>
      <t xml:space="preserve">(b)(15)(iv)(A) of this section to the AWFCO system to stop hazardous waste burning when the gas flowrate or mercury feedrate exceeds the limits in </t>
    </r>
    <r>
      <rPr>
        <sz val="10"/>
        <color rgb="FF000000"/>
        <rFont val="Calibri"/>
        <family val="2"/>
      </rPr>
      <t>§63.1206</t>
    </r>
    <r>
      <rPr>
        <sz val="10"/>
        <color theme="1"/>
        <rFont val="Calibri"/>
        <family val="2"/>
      </rPr>
      <t>(b)(15)(iv)(A) of this section.</t>
    </r>
  </si>
  <si>
    <r>
      <t xml:space="preserve">§63.1206(b)(15)(iv)(B) </t>
    </r>
    <r>
      <rPr>
        <sz val="10"/>
        <color theme="1"/>
        <rFont val="Calibri"/>
        <family val="2"/>
      </rPr>
      <t xml:space="preserve"> </t>
    </r>
  </si>
  <si>
    <r>
      <t xml:space="preserve">§63.1206(b)(15)(v) </t>
    </r>
    <r>
      <rPr>
        <sz val="10"/>
        <color theme="1"/>
        <rFont val="Calibri"/>
        <family val="2"/>
      </rPr>
      <t xml:space="preserve"> </t>
    </r>
  </si>
  <si>
    <r>
      <t>§63.1206(b)</t>
    </r>
    <r>
      <rPr>
        <sz val="10"/>
        <color theme="1"/>
        <rFont val="Calibri"/>
        <family val="2"/>
      </rPr>
      <t>(16)</t>
    </r>
  </si>
  <si>
    <r>
      <t>§63.1206(b)</t>
    </r>
    <r>
      <rPr>
        <sz val="10"/>
        <color theme="1"/>
        <rFont val="Calibri"/>
        <family val="2"/>
      </rPr>
      <t>(16)(i)</t>
    </r>
  </si>
  <si>
    <r>
      <t>§63.1206(b)</t>
    </r>
    <r>
      <rPr>
        <sz val="10"/>
        <color theme="1"/>
        <rFont val="Calibri"/>
        <family val="2"/>
      </rPr>
      <t>(16)(ii)</t>
    </r>
  </si>
  <si>
    <r>
      <t>§63.1206(b)</t>
    </r>
    <r>
      <rPr>
        <sz val="10"/>
        <color theme="1"/>
        <rFont val="Calibri"/>
        <family val="2"/>
      </rPr>
      <t>(16)(iii)</t>
    </r>
  </si>
  <si>
    <r>
      <t>§63.1206(b)</t>
    </r>
    <r>
      <rPr>
        <sz val="10"/>
        <color theme="1"/>
        <rFont val="Calibri"/>
        <family val="2"/>
      </rPr>
      <t>(16)(iv)</t>
    </r>
  </si>
  <si>
    <r>
      <t>Apportion the total chlorine emission concentration between HCl and Cl</t>
    </r>
    <r>
      <rPr>
        <vertAlign val="subscript"/>
        <sz val="10"/>
        <color theme="1"/>
        <rFont val="Calibri"/>
        <family val="2"/>
      </rPr>
      <t>2</t>
    </r>
    <r>
      <rPr>
        <sz val="10"/>
        <color theme="1"/>
        <rFont val="Calibri"/>
        <family val="2"/>
      </rPr>
      <t>according to paragraph (b)(6)(i) of this section, and calculate HCl and Cl</t>
    </r>
    <r>
      <rPr>
        <vertAlign val="subscript"/>
        <sz val="10"/>
        <color theme="1"/>
        <rFont val="Calibri"/>
        <family val="2"/>
      </rPr>
      <t>2</t>
    </r>
    <r>
      <rPr>
        <sz val="10"/>
        <color theme="1"/>
        <rFont val="Calibri"/>
        <family val="2"/>
      </rPr>
      <t>emission rates (lb/hr) using the gas flowrate and other parameters from the most recent regulatory compliance test.</t>
    </r>
  </si>
  <si>
    <r>
      <t>To calculate the annual average HCl-equivalent emission rate (lb/hr) for each combustor, the source must apportion the total chlorine emission concentration (ppmv chloride (Cl(-)) equivalent) between HCl and chlorine according to the historical average Cl</t>
    </r>
    <r>
      <rPr>
        <vertAlign val="subscript"/>
        <sz val="10"/>
        <color theme="1"/>
        <rFont val="Calibri"/>
        <family val="2"/>
      </rPr>
      <t>2</t>
    </r>
    <r>
      <rPr>
        <sz val="10"/>
        <color theme="1"/>
        <rFont val="Calibri"/>
        <family val="2"/>
      </rPr>
      <t>/HCl volumetric ratio for all regulatory compliance tests.</t>
    </r>
  </si>
  <si>
    <r>
      <t>The source must calculate HCl and Cl</t>
    </r>
    <r>
      <rPr>
        <vertAlign val="subscript"/>
        <sz val="10"/>
        <color theme="1"/>
        <rFont val="Calibri"/>
        <family val="2"/>
      </rPr>
      <t>2</t>
    </r>
    <r>
      <rPr>
        <sz val="10"/>
        <color theme="1"/>
        <rFont val="Calibri"/>
        <family val="2"/>
      </rPr>
      <t>emission rates (lb/hr) using the apportioned emission concentrations and the gas flowrate and other parameters from the most recent regulatory compliance test.</t>
    </r>
  </si>
  <si>
    <r>
      <t>The source must calculate the annual average HCl-equivalent emission rate using these HCl and Cl</t>
    </r>
    <r>
      <rPr>
        <vertAlign val="subscript"/>
        <sz val="10"/>
        <color theme="1"/>
        <rFont val="Calibri"/>
        <family val="2"/>
      </rPr>
      <t>2</t>
    </r>
    <r>
      <rPr>
        <sz val="10"/>
        <color theme="1"/>
        <rFont val="Calibri"/>
        <family val="2"/>
      </rPr>
      <t>emission rates and the equation in paragraph (b)(2) of this section.</t>
    </r>
  </si>
  <si>
    <r>
      <t>To calculate the 1-hour average HCl-equivalent emission rate for each combustor as a criterion for the source to determine under paragraph (d) of this section if an hourly rolling average feedrate limit on total chlorine and chloride may be waived, the source must apportion the total chlorine emission concentration (ppmv chloride (Cl(-)) equivalent) between HCl and chlorine according to the historical highest Cl</t>
    </r>
    <r>
      <rPr>
        <vertAlign val="subscript"/>
        <sz val="10"/>
        <color theme="1"/>
        <rFont val="Calibri"/>
        <family val="2"/>
      </rPr>
      <t>2</t>
    </r>
    <r>
      <rPr>
        <sz val="10"/>
        <color theme="1"/>
        <rFont val="Calibri"/>
        <family val="2"/>
      </rPr>
      <t>/HCl volumetric ratio for all regulatory compliance tests.</t>
    </r>
  </si>
  <si>
    <r>
      <t>You must calculate the 1-hour average HCl-equivalent emission rate using these HCl and Cl</t>
    </r>
    <r>
      <rPr>
        <vertAlign val="subscript"/>
        <sz val="10"/>
        <color theme="1"/>
        <rFont val="Calibri"/>
        <family val="2"/>
      </rPr>
      <t>2</t>
    </r>
    <r>
      <rPr>
        <sz val="10"/>
        <color theme="1"/>
        <rFont val="Calibri"/>
        <family val="2"/>
      </rPr>
      <t>emission rates and the equation in paragraph (b)(3) of this section.</t>
    </r>
  </si>
  <si>
    <r>
      <t>The source must use engineering information to estimate the Cl</t>
    </r>
    <r>
      <rPr>
        <vertAlign val="subscript"/>
        <sz val="10"/>
        <color theme="1"/>
        <rFont val="Calibri"/>
        <family val="2"/>
      </rPr>
      <t>2</t>
    </r>
    <r>
      <rPr>
        <sz val="10"/>
        <color theme="1"/>
        <rFont val="Calibri"/>
        <family val="2"/>
      </rPr>
      <t>/HCl volumetric ratio for a new source for the initial eligibility demonstration.</t>
    </r>
  </si>
  <si>
    <r>
      <t>The source must use the Cl</t>
    </r>
    <r>
      <rPr>
        <vertAlign val="subscript"/>
        <sz val="10"/>
        <color theme="1"/>
        <rFont val="Calibri"/>
        <family val="2"/>
      </rPr>
      <t>2</t>
    </r>
    <r>
      <rPr>
        <sz val="10"/>
        <color theme="1"/>
        <rFont val="Calibri"/>
        <family val="2"/>
      </rPr>
      <t>/HCl volumetric ratio demonstrated during the initial comprehensive performance test to demonstrate in the Notification of Compliance that the HCl-equivalent emission rate does not exceed your HCl-equivalent emission rate limit.</t>
    </r>
  </si>
  <si>
    <r>
      <t>When approving the test plan for the initial comprehensive performance test, the permitting authority will establish a periodic testing requirement, such as every 3 months for 1 year, to establish a record of representative Cl</t>
    </r>
    <r>
      <rPr>
        <vertAlign val="subscript"/>
        <sz val="10"/>
        <color theme="1"/>
        <rFont val="Calibri"/>
        <family val="2"/>
      </rPr>
      <t>2</t>
    </r>
    <r>
      <rPr>
        <sz val="10"/>
        <color theme="1"/>
        <rFont val="Calibri"/>
        <family val="2"/>
      </rPr>
      <t>/HCl volumetric ratios.</t>
    </r>
  </si>
  <si>
    <r>
      <t>If the source believes that the Cl</t>
    </r>
    <r>
      <rPr>
        <vertAlign val="subscript"/>
        <sz val="10"/>
        <color theme="1"/>
        <rFont val="Calibri"/>
        <family val="2"/>
      </rPr>
      <t>2</t>
    </r>
    <r>
      <rPr>
        <sz val="10"/>
        <color theme="1"/>
        <rFont val="Calibri"/>
        <family val="2"/>
      </rPr>
      <t>/HCl volumetric ratio for one or more historical regulatory compliance tests is not representative of the current ratio, the source may request that the permitting authority allow the source to screen those ratios from the analysis of historical ratios.</t>
    </r>
  </si>
  <si>
    <r>
      <t>Calculations used to determine the annual average and 1-hour average HCl-equivalent emission rates and rate limits, including calculation of the Cl</t>
    </r>
    <r>
      <rPr>
        <vertAlign val="subscript"/>
        <sz val="10"/>
        <color theme="1"/>
        <rFont val="Calibri"/>
        <family val="2"/>
      </rPr>
      <t>2</t>
    </r>
    <r>
      <rPr>
        <sz val="10"/>
        <color theme="1"/>
        <rFont val="Calibri"/>
        <family val="2"/>
      </rPr>
      <t>/HCl ratios as prescribed by paragraph (b)(6) of this section;</t>
    </r>
  </si>
  <si>
    <r>
      <t>§63.1215(h)(2)(i)</t>
    </r>
    <r>
      <rPr>
        <sz val="10"/>
        <color theme="1"/>
        <rFont val="Calibri"/>
        <family val="2"/>
      </rPr>
      <t>Rev. 4/8/08 FR</t>
    </r>
  </si>
  <si>
    <t>Item No.</t>
  </si>
  <si>
    <t>LFB</t>
  </si>
  <si>
    <t>HAF</t>
  </si>
  <si>
    <t>SFB</t>
  </si>
  <si>
    <t>CK</t>
  </si>
  <si>
    <t>LWAK</t>
  </si>
  <si>
    <t>Exist</t>
  </si>
  <si>
    <t>New</t>
  </si>
  <si>
    <t>INC</t>
  </si>
  <si>
    <t>Major</t>
  </si>
  <si>
    <t>Area</t>
  </si>
  <si>
    <t>Elect</t>
  </si>
  <si>
    <t>Alt</t>
  </si>
  <si>
    <t>Health</t>
  </si>
  <si>
    <t>DRE</t>
  </si>
  <si>
    <t>Hg</t>
  </si>
  <si>
    <t>Svol</t>
  </si>
  <si>
    <t>Lvol</t>
  </si>
  <si>
    <t>Chlor</t>
  </si>
  <si>
    <t>LEWS</t>
  </si>
  <si>
    <t>HEWS</t>
  </si>
  <si>
    <t>DS</t>
  </si>
  <si>
    <t>Bag</t>
  </si>
  <si>
    <t>HEPA</t>
  </si>
  <si>
    <t>IWS</t>
  </si>
  <si>
    <t>WEP</t>
  </si>
  <si>
    <t>EP</t>
  </si>
  <si>
    <t>ACI</t>
  </si>
  <si>
    <t>ACB</t>
  </si>
  <si>
    <t>In</t>
  </si>
  <si>
    <t>CO</t>
  </si>
  <si>
    <t>O2</t>
  </si>
  <si>
    <t>THC</t>
  </si>
  <si>
    <t>CEMSOth</t>
  </si>
  <si>
    <t>APOth</t>
  </si>
  <si>
    <t>FeedGt10K</t>
  </si>
  <si>
    <t>FeedLt10K</t>
  </si>
  <si>
    <t>AltRec</t>
  </si>
  <si>
    <t>AltMon</t>
  </si>
  <si>
    <t>AltTest</t>
  </si>
  <si>
    <t>OneTime</t>
  </si>
  <si>
    <r>
      <t xml:space="preserve">The source may substitute at any time a different brand or type of sorbent provided that the replacement has equivalent or improved properties compared to the sorbent used in the performance test and conforms to the key sorbent parameters the source identifies under </t>
    </r>
    <r>
      <rPr>
        <sz val="10"/>
        <color rgb="FF000000"/>
        <rFont val="Calibri"/>
        <family val="2"/>
      </rPr>
      <t>§63.1209</t>
    </r>
    <r>
      <rPr>
        <sz val="10"/>
        <color theme="1"/>
        <rFont val="Calibri"/>
        <family val="2"/>
      </rPr>
      <t xml:space="preserve">(o)(4)(iii)(A) of this section. The source must record in the operating record documentation that the substitute sorbent will provide the same level of control as the original sorbent.
</t>
    </r>
    <r>
      <rPr>
        <b/>
        <sz val="10"/>
        <color rgb="FF000000"/>
        <rFont val="Calibri"/>
        <family val="2"/>
      </rPr>
      <t xml:space="preserve">Note to 1.C.6.d.3: </t>
    </r>
    <r>
      <rPr>
        <sz val="10"/>
        <color rgb="FF000000"/>
        <rFont val="Calibri"/>
        <family val="2"/>
      </rPr>
      <t>Under §63.1209(o)(4)(iii)(B), the source may substitute at any time a different brand or type of sorbent provided that the replacement has equivalent or improved properties compared to the sorbent used in the performance test and conforms to the key sorbent parameters the source identifies under chamber zone pressure lower than ambient pressure, the source must monitor the pressure instantaneously under §63.1209(o)(4)(iii)(A) of this section. The source must record in the operating record documentation that the substitute sorbent will provide the same level of control as the original sorbent.</t>
    </r>
  </si>
  <si>
    <r>
      <t xml:space="preserve">The source may submit an application to the Administrator under this paragraph for approval of alternative monitoring requirements to document compliance with the emission standards of this subpart. For requests to use additional CEMS, however, the source must use §§63.1209(a)(5) and 63.8(f). Under §63.1209(g)(1)(i)(A) the Administrator will not approve averaging periods for operating parameter limits longer than specified in this section unless the source documents using data or information that the longer averaging period will ensure that emissions do not exceed levels achieved during the comprehensive performance test over any increment of time equivalent to the time required to conduct three runs of the performance test.
</t>
    </r>
    <r>
      <rPr>
        <b/>
        <sz val="10"/>
        <color rgb="FF000000"/>
        <rFont val="Calibri"/>
        <family val="2"/>
      </rPr>
      <t xml:space="preserve">Note to 2.D.1.a: </t>
    </r>
    <r>
      <rPr>
        <sz val="10"/>
        <color rgb="FF000000"/>
        <rFont val="Calibri"/>
        <family val="2"/>
      </rPr>
      <t>Under §63.1209(g)(1)(i)(B), if the Administrator approves the application to use an alternative monitoring requirement, the source must continue to use that alternative monitoring requirement until it receives approval under this paragraph to use another monitoring requirement.</t>
    </r>
  </si>
  <si>
    <r>
      <t xml:space="preserve">The source may petition the Administrator to recommend alternative semivolatile, low volatile metal, mercury, and/or hydrochloric acid/chlorine gas emission standards if:
</t>
    </r>
    <r>
      <rPr>
        <b/>
        <sz val="10"/>
        <color rgb="FF000000"/>
        <rFont val="Calibri"/>
        <family val="2"/>
      </rPr>
      <t xml:space="preserve">Note to 2.F.1 </t>
    </r>
    <r>
      <rPr>
        <sz val="10"/>
        <color rgb="FF000000"/>
        <rFont val="Calibri"/>
        <family val="2"/>
      </rPr>
      <t>§63.1206(b)(10)(vii) The source must not operate pursuant to its recommended alternative standards in lieu of emission standards specified in §§63.1204(a) and (b) unless the Administrator approves the provisions of the alternative standard petition request or establishes other alternative standards; and until the source submits a revised Notification of Compliance that incorporates the revised standards.</t>
    </r>
  </si>
  <si>
    <r>
      <t xml:space="preserve">The owner or operator of an affected source required to do performance testing by a relevant standard may use an alternative test method from that specified in the standard provided that the owner or operator:
</t>
    </r>
    <r>
      <rPr>
        <b/>
        <sz val="10"/>
        <color rgb="FF000000"/>
        <rFont val="Calibri"/>
        <family val="2"/>
      </rPr>
      <t>Note to 2.H.1</t>
    </r>
    <r>
      <rPr>
        <sz val="10"/>
        <color rgb="FF000000"/>
        <rFont val="Calibri"/>
        <family val="2"/>
      </rPr>
      <t>: Under §§63.7(f)(3) and (4), the Administrator will determine whether the owner or operator’s validation of the proposed alternative test method is adequate and issue an approval or disapproval of the alternative test method. If the source intends to demonstrate compliance by using an alternative to any test method specified in the relevant standard, the source is authorized to conduct the performance test using an alternative test method after the Administrator approves the use of the alternative method. However, the source is authorized to conduct the performance test using an alternative method in the absence of notification of approval/disapproval 45 days after submission of the request to use an alternative test method and the request satisfies the requirements in §63.7(f)(2). The source or operator is authorized to conduct the performance test within 60 calendar days after he/she is authorized to demonstrate compliance using an alternative test method. Notwithstanding the requirements in the preceding three sentences, the source may proceed to conduct the performance test as required in this section (without the Administrator’s prior approval of the site-specific test plan) if he/she subsequently chooses to use the specified testing and monitoring methods instead of an alternative. See 67 FR 16603. If the Administrator finds reasonable grounds to dispute the results obtained by an alternative test method for the purposes of demonstrating compliance with a relevant standard, the Administrator may require the use of a test method specified in a relevant standard. Until permission to use an alternative test method has been granted by the Administrator under §63.7(f), the owner or operator of an affected source remains subject to the requirements of this section and the relevant standard.</t>
    </r>
  </si>
  <si>
    <r>
      <t>Unrepresentative or inadequate historical Cl</t>
    </r>
    <r>
      <rPr>
        <i/>
        <vertAlign val="subscript"/>
        <sz val="10"/>
        <color theme="1"/>
        <rFont val="Calibri"/>
        <family val="2"/>
      </rPr>
      <t>2</t>
    </r>
    <r>
      <rPr>
        <i/>
        <sz val="10"/>
        <color theme="1"/>
        <rFont val="Calibri"/>
        <family val="2"/>
      </rPr>
      <t>/HCl volumetric ratios.</t>
    </r>
  </si>
  <si>
    <r>
      <t>Alternative to the particulate matter standard for incinerators</t>
    </r>
    <r>
      <rPr>
        <i/>
        <sz val="10"/>
        <color rgb="FF000000"/>
        <rFont val="Calibri"/>
        <family val="2"/>
      </rPr>
      <t>.</t>
    </r>
  </si>
  <si>
    <t>1.A.</t>
  </si>
  <si>
    <t>1.A.5.a.1.a</t>
  </si>
  <si>
    <t>1.A.5.a.1.b</t>
  </si>
  <si>
    <t>1.A.5.a.1.b.1</t>
  </si>
  <si>
    <t xml:space="preserve">1.A.5.a.1.b.2 </t>
  </si>
  <si>
    <t>1.A.5.a.1.b.3</t>
  </si>
  <si>
    <t>1.A.5.a.1.c</t>
  </si>
  <si>
    <t>1.A.5.a.1.d</t>
  </si>
  <si>
    <t>1.C.3.a.1</t>
  </si>
  <si>
    <t>1.C.3.a.2</t>
  </si>
  <si>
    <t>1.C.3.a.2.a</t>
  </si>
  <si>
    <t>1.C.3.a.2.b</t>
  </si>
  <si>
    <t>1.C.3.a.2.b.1</t>
  </si>
  <si>
    <t>1.C.3.a.2.b.2</t>
  </si>
  <si>
    <t xml:space="preserve">1.C.3.a.2.b.3  </t>
  </si>
  <si>
    <t xml:space="preserve">1.C.3.a.2.b.4  </t>
  </si>
  <si>
    <t>1.C.3.a.2.b.5</t>
  </si>
  <si>
    <t>1.C.3.a.2.c</t>
  </si>
  <si>
    <t>1.C.3.a.2.c.1</t>
  </si>
  <si>
    <t>1.C.3.a.2.c.2</t>
  </si>
  <si>
    <t>1.C.3.a.2.c.3</t>
  </si>
  <si>
    <t>1.C.3.a.2.c.4</t>
  </si>
  <si>
    <t>1.C.3.a.2.c.5</t>
  </si>
  <si>
    <t xml:space="preserve">1.C.3.a.2.d  </t>
  </si>
  <si>
    <t>1.C.3.a.2.d.1</t>
  </si>
  <si>
    <t>1.C.3.a.2.d.2</t>
  </si>
  <si>
    <t>1.C.3.a.2.d.3</t>
  </si>
  <si>
    <t>1.C.3.a.3</t>
  </si>
  <si>
    <t>1.C.3.a.3.a</t>
  </si>
  <si>
    <t>1.C.3.a.3.a.1</t>
  </si>
  <si>
    <t>1.C.3.a.3.a.2</t>
  </si>
  <si>
    <t>1.C.3.a.3.a.3</t>
  </si>
  <si>
    <t>1.C.3.a.3.b</t>
  </si>
  <si>
    <t>1.C.3.a.3.c</t>
  </si>
  <si>
    <t>1.C.3.a.3.c.1</t>
  </si>
  <si>
    <t>1.C.3.a.3.c.2</t>
  </si>
  <si>
    <t>1.C.3.a.3.c.3</t>
  </si>
  <si>
    <t>1.C.3.a.3.c.4</t>
  </si>
  <si>
    <t xml:space="preserve">1.C.3.a.3.c.5 </t>
  </si>
  <si>
    <t>1.C.3.a.3.d</t>
  </si>
  <si>
    <t>1.C.3.a.3.d.1</t>
  </si>
  <si>
    <t>1.C.3.a.3.d.2</t>
  </si>
  <si>
    <t>1.C.3.a.4</t>
  </si>
  <si>
    <t>1.C.3.a.4.a</t>
  </si>
  <si>
    <t>1.C.3.a.4.b</t>
  </si>
  <si>
    <t>1.C.3.a.4.b.1</t>
  </si>
  <si>
    <t>1.C.3.a.4.b.2</t>
  </si>
  <si>
    <t>1.C.3.a.4.b.3</t>
  </si>
  <si>
    <t>1.C.3.a.4.b.4</t>
  </si>
  <si>
    <t>1.C.3.a.4.b.5</t>
  </si>
  <si>
    <t>1.C.3.a.4.c</t>
  </si>
  <si>
    <t>1.C.3.a.4.c.1</t>
  </si>
  <si>
    <t>1.C.3.a.4.c.2</t>
  </si>
  <si>
    <t>1.C.3.a.5</t>
  </si>
  <si>
    <t>1.C.3.a.5.a</t>
  </si>
  <si>
    <t>Performance test metal feedrates are appropriate ( 1.e. , whether feedrates are at least at normal levels; depending on the heterogeneity of the waste, whether some level of spiking would be appropriate; and whether the physical form and species of spiked material is appropriate); and</t>
  </si>
  <si>
    <t>1.C.3.a.5.b</t>
  </si>
  <si>
    <t>1.C.3.b</t>
  </si>
  <si>
    <t>1.C.3.c</t>
  </si>
  <si>
    <t>1.C.3.d</t>
  </si>
  <si>
    <t>1.C.5.b</t>
  </si>
  <si>
    <t>1.C.5.b.1</t>
  </si>
  <si>
    <t>1.C.5.b.2</t>
  </si>
  <si>
    <t>1.C.5.b.3.a</t>
  </si>
  <si>
    <t>1.C.5.b.3.b</t>
  </si>
  <si>
    <t>1.C.5.b.4.a</t>
  </si>
  <si>
    <t>1.C.5.b4.b</t>
  </si>
  <si>
    <t>1.C.5.b.5.a</t>
  </si>
  <si>
    <t>1.C.5.b.5.a.1</t>
  </si>
  <si>
    <t>1.C.5.b.5.a.2</t>
  </si>
  <si>
    <t>1.C.5.b.5.a.2.a</t>
  </si>
  <si>
    <t>1.C.5.b.5.a.2.b</t>
  </si>
  <si>
    <t>1.C.5.b.5.a.2.c</t>
  </si>
  <si>
    <t>1.C.5.b.5.a.2.d</t>
  </si>
  <si>
    <t>1.C.5.b.5.a.3.a</t>
  </si>
  <si>
    <t>1.C.5.b.5.a.3.b</t>
  </si>
  <si>
    <t>1.C.5.b.5.a.3.c</t>
  </si>
  <si>
    <t>1.C.5.b.5.a.3.d</t>
  </si>
  <si>
    <t>1.C.5.b.5.a.3.e</t>
  </si>
  <si>
    <t>1.C.5.b.5.b.1.a</t>
  </si>
  <si>
    <t>1.C.5.b.5.b.1.b</t>
  </si>
  <si>
    <t>1.C.5.b.5.b.2</t>
  </si>
  <si>
    <t xml:space="preserve">1.C.5.b.6 </t>
  </si>
  <si>
    <t>1.C.5.b.7</t>
  </si>
  <si>
    <t>1.C.5.b.7.A</t>
  </si>
  <si>
    <t>1.C.5.b.7.B</t>
  </si>
  <si>
    <t>1.C.5.c</t>
  </si>
  <si>
    <t>1.C.5.d</t>
  </si>
  <si>
    <t>1.C.5.e.1</t>
  </si>
  <si>
    <t>1.C.5.e.2</t>
  </si>
  <si>
    <t>1.C.6.a.2.a.1</t>
  </si>
  <si>
    <t>1.C.6.a.2.a.2</t>
  </si>
  <si>
    <t>1.C.6.a.2.a.3</t>
  </si>
  <si>
    <r>
      <t>If the source has more than one hazardous waste combustor on site, the sum across all hazardous waste combustors of the ratio of the adjusted HCl-equivalent emission rate limit to the HCl-equivalent emission rate limit provided by Tables 1 or 2 cannot exceed 1.0, according to the following equation:
∑(i-1)^n〖(HCl-Equation Emission Rate Limited Adjusted</t>
    </r>
    <r>
      <rPr>
        <vertAlign val="subscript"/>
        <sz val="10"/>
        <color theme="1"/>
        <rFont val="Calibri"/>
        <family val="2"/>
      </rPr>
      <t>i</t>
    </r>
    <r>
      <rPr>
        <sz val="10"/>
        <color theme="1"/>
        <rFont val="Calibri"/>
        <family val="2"/>
      </rPr>
      <t>)/(HCl-Equation Emission Rate Limit Table</t>
    </r>
    <r>
      <rPr>
        <vertAlign val="subscript"/>
        <sz val="10"/>
        <color theme="1"/>
        <rFont val="Calibri"/>
        <family val="2"/>
      </rPr>
      <t>i</t>
    </r>
    <r>
      <rPr>
        <sz val="10"/>
        <color theme="1"/>
        <rFont val="Calibri"/>
        <family val="2"/>
      </rPr>
      <t>)≤1.0〗
Where: i = number of on-site hazardous waste combustors, HCl-Equivalent Emission Rate Limit Adjusted</t>
    </r>
    <r>
      <rPr>
        <vertAlign val="subscript"/>
        <sz val="10"/>
        <color theme="1"/>
        <rFont val="Calibri"/>
        <family val="2"/>
      </rPr>
      <t>i</t>
    </r>
    <r>
      <rPr>
        <sz val="10"/>
        <color theme="1"/>
        <rFont val="Calibri"/>
        <family val="2"/>
      </rPr>
      <t xml:space="preserve"> means the apportioned, allowable HCl-equivalent emission rate limit for combustori, andHCl-Equivalent Emission Rate Limit Table</t>
    </r>
    <r>
      <rPr>
        <vertAlign val="subscript"/>
        <sz val="10"/>
        <color theme="1"/>
        <rFont val="Calibri"/>
        <family val="2"/>
      </rPr>
      <t>i</t>
    </r>
    <r>
      <rPr>
        <sz val="10"/>
        <color theme="1"/>
        <rFont val="Calibri"/>
        <family val="2"/>
      </rPr>
      <t xml:space="preserve"> means the HCl-equivalent emission rate limit from Table 1 or 2 to §63.1215 for combustori.</t>
    </r>
  </si>
  <si>
    <r>
      <t xml:space="preserve">Additional content of a site-specific compliance demonstration. </t>
    </r>
    <r>
      <rPr>
        <sz val="10"/>
        <color theme="1"/>
        <rFont val="Calibri"/>
        <family val="2"/>
      </rPr>
      <t>If the source uses a site-specific compliance demonstration, the eligibility demonstration must also contain, at a minimum, the following information to support your determination of the annual average HCl-equivalent emission rate limit for each combustor</t>
    </r>
  </si>
  <si>
    <r>
      <rPr>
        <i/>
        <sz val="10"/>
        <color theme="1"/>
        <rFont val="Calibri"/>
        <family val="2"/>
      </rPr>
      <t>Compliance schedule.</t>
    </r>
    <r>
      <rPr>
        <sz val="10"/>
        <color theme="1"/>
        <rFont val="Calibri"/>
        <family val="2"/>
      </rPr>
      <t xml:space="preserve"> If the source determines that the source cannot demonstrate compliance with a lower annual average HCl-equivalent emission rate limit during the comprehensive performance test because the source needes additional time to complete changes to the design or operation of the source, the source may request that the permitting authority grant the source additional time to make those changes as quickly as practicable</t>
    </r>
  </si>
  <si>
    <r>
      <rPr>
        <i/>
        <sz val="10"/>
        <color theme="1"/>
        <rFont val="Calibri"/>
        <family val="2"/>
      </rPr>
      <t>Reactive review.</t>
    </r>
    <r>
      <rPr>
        <sz val="10"/>
        <color theme="1"/>
        <rFont val="Calibri"/>
        <family val="2"/>
      </rPr>
      <t xml:space="preserve"> If in the interim between the comprehensive performance tests the source has reason to know of changes that would decrease the annual average or 1-hour average HCl-equivalent emission rate limit, the source must submit a revised eligibility demonstration as soon as practicable but not more frequently than annually.</t>
    </r>
  </si>
  <si>
    <r>
      <rPr>
        <i/>
        <sz val="10"/>
        <color theme="1"/>
        <rFont val="Calibri"/>
        <family val="2"/>
      </rPr>
      <t>Proactive review.</t>
    </r>
    <r>
      <rPr>
        <sz val="10"/>
        <color theme="1"/>
        <rFont val="Calibri"/>
        <family val="2"/>
      </rPr>
      <t xml:space="preserve"> You must submit for review and approval with each comprehensive performance test plan either a certification that the information used in your eligibility demonstration has not changed in a manner that would decrease the annual average or 1-hour average HCl-equivalent emission rate limit, or a revised eligibility demonstration.</t>
    </r>
  </si>
  <si>
    <r>
      <rPr>
        <i/>
        <sz val="10"/>
        <color theme="1"/>
        <rFont val="Calibri"/>
        <family val="2"/>
      </rPr>
      <t>Changes over which you do not have control that may decrease the HCl-equivalent emission rate limits.</t>
    </r>
    <r>
      <rPr>
        <sz val="10"/>
        <color theme="1"/>
        <rFont val="Calibri"/>
        <family val="2"/>
      </rPr>
      <t xml:space="preserve"> These requirements apply if you use a site-specific risk assessment under paragraph (c)(4) of this section to demonstrate eligibility for the health-based limits.</t>
    </r>
  </si>
  <si>
    <r>
      <rPr>
        <i/>
        <sz val="10"/>
        <color theme="1"/>
        <rFont val="Calibri"/>
        <family val="2"/>
      </rPr>
      <t>1-hour average HCl-equivalent emission rate limit.</t>
    </r>
    <r>
      <rPr>
        <sz val="10"/>
        <color theme="1"/>
        <rFont val="Calibri"/>
        <family val="2"/>
      </rPr>
      <t xml:space="preserve"> Total chlorine emissions during each run of the comprehensive performance test cannot exceed the 1-hour average HCl-equivalent emission rate limit.</t>
    </r>
  </si>
  <si>
    <r>
      <rPr>
        <i/>
        <sz val="10"/>
        <color theme="1"/>
        <rFont val="Calibri"/>
        <family val="2"/>
      </rPr>
      <t>Bromine and sulfur considerations.</t>
    </r>
    <r>
      <rPr>
        <sz val="10"/>
        <color theme="1"/>
        <rFont val="Calibri"/>
        <family val="2"/>
      </rPr>
      <t xml:space="preserve"> If the source operates an incinerator, boiler, or lightweight aggregate kiln and the feedstreams contain bromine or sulfur during the comprehensive performance test at levels specified under paragraph (e)(2)(ii)(B) of this section, the source must use EPA Method 320/321 or ASTM D 6735–01, or an equivalent method, to measure hydrogen chloride, and Method 26/26A, or an equivalent method, to measure chlorine and hydrogen chloride, and determine your chlorine emissions as follows:</t>
    </r>
  </si>
  <si>
    <r>
      <rPr>
        <i/>
        <sz val="10"/>
        <color theme="1"/>
        <rFont val="Calibri"/>
        <family val="2"/>
      </rPr>
      <t>Annual average HCl-equivalent emission rate limit.</t>
    </r>
    <r>
      <rPr>
        <sz val="10"/>
        <color theme="1"/>
        <rFont val="Calibri"/>
        <family val="2"/>
      </rPr>
      <t xml:space="preserve"> If emissions during the comprehensive performance test exceed the annual average HCl-equivalent emission rate limit, eligibility for emission limits under this section is not affected. This emission rate limit is an annual average limit even though compliance is based on a 12-hour or (up to) an annual rolling average feedrate limit on total chlorine and chloride because the feedrate limit is also used for compliance assurance for the semivolatile metal emission standard</t>
    </r>
  </si>
  <si>
    <r>
      <rPr>
        <i/>
        <sz val="10"/>
        <color theme="1"/>
        <rFont val="Calibri"/>
        <family val="2"/>
      </rPr>
      <t>General.</t>
    </r>
    <r>
      <rPr>
        <sz val="10"/>
        <color theme="1"/>
        <rFont val="Calibri"/>
        <family val="2"/>
      </rPr>
      <t xml:space="preserve"> You must comply with the requirements for comprehensive performance testing under §63.1207.</t>
    </r>
  </si>
  <si>
    <r>
      <rPr>
        <i/>
        <sz val="10"/>
        <color theme="1"/>
        <rFont val="Calibri"/>
        <family val="2"/>
      </rPr>
      <t>General.</t>
    </r>
    <r>
      <rPr>
        <sz val="10"/>
        <color theme="1"/>
        <rFont val="Calibri"/>
        <family val="2"/>
      </rPr>
      <t xml:space="preserve"> The procedures for review and approval of eligibility demonstrations applicable to existing sources under paragraph (e)(2)(i) of this section also apply to new or reconstructed sources, except that the date the source must submit the eligibility demonstration is as prescribed in this paragraph (e)(2)(ii).</t>
    </r>
  </si>
  <si>
    <r>
      <rPr>
        <i/>
        <sz val="10"/>
        <color theme="1"/>
        <rFont val="Calibri"/>
        <family val="2"/>
      </rPr>
      <t>Additional content of a look-up table demonstration.</t>
    </r>
    <r>
      <rPr>
        <sz val="10"/>
        <color theme="1"/>
        <rFont val="Calibri"/>
        <family val="2"/>
      </rPr>
      <t xml:space="preserve"> If you use the look-up table analysis to establish HCl-equivalent emission rate limits, your eligibility demonstration must also contain, at a minimum, the following:</t>
    </r>
  </si>
  <si>
    <r>
      <rPr>
        <i/>
        <sz val="10"/>
        <color theme="1"/>
        <rFont val="Calibri"/>
        <family val="2"/>
      </rPr>
      <t xml:space="preserve">Additional content to implement the 1-hour average HCl-equivalent emission rate limit. </t>
    </r>
    <r>
      <rPr>
        <sz val="10"/>
        <color theme="1"/>
        <rFont val="Calibri"/>
        <family val="2"/>
      </rPr>
      <t>The source must include the following in your eligibility demonstration to implement the 1-hour average HCl-equivalent emission rate limit:</t>
    </r>
  </si>
  <si>
    <r>
      <rPr>
        <i/>
        <sz val="10"/>
        <color theme="1"/>
        <rFont val="Calibri"/>
        <family val="2"/>
      </rPr>
      <t>Additional content to implement the annual average HCl-equivalent emission rate limit.</t>
    </r>
    <r>
      <rPr>
        <sz val="10"/>
        <color theme="1"/>
        <rFont val="Calibri"/>
        <family val="2"/>
      </rPr>
      <t xml:space="preserve"> The source must include the following in your eligibility demonstration to implement the annual average HCl-equivalent emission rate limit:</t>
    </r>
  </si>
  <si>
    <r>
      <t xml:space="preserve">General. </t>
    </r>
    <r>
      <rPr>
        <sz val="10"/>
        <color theme="1"/>
        <rFont val="Calibri"/>
        <family val="2"/>
      </rPr>
      <t>The eligibility demonstration must include the following information, at a minimum:</t>
    </r>
  </si>
  <si>
    <r>
      <rPr>
        <i/>
        <sz val="10"/>
        <color theme="1"/>
        <rFont val="Calibri"/>
        <family val="2"/>
      </rPr>
      <t>Criteria for determining whether the 1-hour HCl-equivalent emission rate may be exceeded absent an hourly rolling average limit on the feedrate of total chlorine and chloride.</t>
    </r>
    <r>
      <rPr>
        <sz val="10"/>
        <color theme="1"/>
        <rFont val="Calibri"/>
        <family val="2"/>
      </rPr>
      <t xml:space="preserve"> An hourly rolling average feedrate limit on total chlorine and chloride is waived if you determine considering the criteria listed below that the long-term feedrate limit (and averaging period) established under paragraph (c)(4)(i) of this section will also ensure that the 1-hour average HCl-equivalent emission rate will not exceed the 1-hour average HCl-equivalent emission rate limit the source calculates for each combustor.</t>
    </r>
  </si>
  <si>
    <r>
      <rPr>
        <i/>
        <sz val="10"/>
        <color theme="1"/>
        <rFont val="Calibri"/>
        <family val="2"/>
      </rPr>
      <t>Site-specific analysis.</t>
    </r>
    <r>
      <rPr>
        <sz val="10"/>
        <color theme="1"/>
        <rFont val="Calibri"/>
        <family val="2"/>
      </rPr>
      <t xml:space="preserve"> The 1-hour average HCl-equivalent emission rate limit is the HCl-equivalent emission rate that ensures that the Hazard Index associated with maximum 1-hour average exposures is not greater than 1.0 rounded to the nearest tenths decimal place (0.1).  The source must follow the risk assessment procedures under paragraph (c)(4) of this section to estimate short-term inhalation exposures through the estimation of maximum 1-hour average ambient concentrations.</t>
    </r>
  </si>
  <si>
    <r>
      <rPr>
        <i/>
        <sz val="10"/>
        <color theme="1"/>
        <rFont val="Calibri"/>
        <family val="2"/>
      </rPr>
      <t xml:space="preserve">Look-up table analysis. </t>
    </r>
    <r>
      <rPr>
        <sz val="10"/>
        <color theme="1"/>
        <rFont val="Calibri"/>
        <family val="2"/>
      </rPr>
      <t>Look-up tables are provided for 1-hour average HCl-equivalent emission rate limits as Table 3 and Table 4 to this section. Table 3 provides limits for facilities located in flat terrain. Table 4 provides limits for facilities located in simple elevated terrain. You must use the Tables to establish 1-hour average HCl-equivalent emission rate limits as prescribed in paragraphs (c)(3)(iii) through (c)(3)(v) of this section for annual average HCl-equivalent emission rate limits.</t>
    </r>
  </si>
  <si>
    <r>
      <rPr>
        <i/>
        <sz val="10"/>
        <color theme="1"/>
        <rFont val="Calibri"/>
        <family val="2"/>
      </rPr>
      <t>1-hour average HCl-equivalent emission rate limit.</t>
    </r>
    <r>
      <rPr>
        <sz val="10"/>
        <color theme="1"/>
        <rFont val="Calibri"/>
        <family val="2"/>
      </rPr>
      <t xml:space="preserve">  The source must establish the 1-hour average HCl-equivalent emission rate limit for each affected source using either a look-up table analysis or site-specific analysis:</t>
    </r>
  </si>
  <si>
    <r>
      <rPr>
        <i/>
        <sz val="10"/>
        <color theme="1"/>
        <rFont val="Calibri"/>
        <family val="2"/>
      </rPr>
      <t>1-hour average HCl-equivalent emission rate.</t>
    </r>
    <r>
      <rPr>
        <sz val="10"/>
        <color theme="1"/>
        <rFont val="Calibri"/>
        <family val="2"/>
      </rPr>
      <t xml:space="preserve"> The source must calculate the 1-hour average HCl-equivalent emission rate from the total chlorine emission concentration you select for each source as prescribed in paragraph (b)(6)(ii)(C) of this section.</t>
    </r>
  </si>
  <si>
    <r>
      <rPr>
        <i/>
        <sz val="10"/>
        <color theme="1"/>
        <rFont val="Calibri"/>
        <family val="2"/>
      </rPr>
      <t>Look-up table analysis.</t>
    </r>
    <r>
      <rPr>
        <sz val="10"/>
        <color theme="1"/>
        <rFont val="Calibri"/>
        <family val="2"/>
      </rPr>
      <t xml:space="preserve"> Look-up tables for the eligibility demonstration are provided as Tables 1 and 2 to this section.</t>
    </r>
  </si>
  <si>
    <r>
      <rPr>
        <i/>
        <sz val="10"/>
        <color theme="1"/>
        <rFont val="Calibri"/>
        <family val="2"/>
      </rPr>
      <t xml:space="preserve">Emission rates are capped. </t>
    </r>
    <r>
      <rPr>
        <sz val="10"/>
        <color theme="1"/>
        <rFont val="Calibri"/>
        <family val="2"/>
      </rPr>
      <t xml:space="preserve"> The hydrogen chloride and chlorine emission rates you use to calculate the HCl-equivalent emission rate limit for incinerators, cement kilns, and lightweight aggregate kilns must not result in total chlorine emission concentrations exceeding:</t>
    </r>
  </si>
  <si>
    <r>
      <rPr>
        <i/>
        <sz val="10"/>
        <color theme="1"/>
        <rFont val="Calibri"/>
        <family val="2"/>
      </rPr>
      <t>Updating Cl</t>
    </r>
    <r>
      <rPr>
        <i/>
        <vertAlign val="subscript"/>
        <sz val="10"/>
        <color theme="1"/>
        <rFont val="Calibri"/>
        <family val="2"/>
      </rPr>
      <t>2</t>
    </r>
    <r>
      <rPr>
        <i/>
        <sz val="10"/>
        <color theme="1"/>
        <rFont val="Calibri"/>
        <family val="2"/>
      </rPr>
      <t>/HCl ratios.</t>
    </r>
    <r>
      <rPr>
        <sz val="10"/>
        <color theme="1"/>
        <rFont val="Calibri"/>
        <family val="2"/>
      </rPr>
      <t xml:space="preserve">  The source must include the Cl</t>
    </r>
    <r>
      <rPr>
        <vertAlign val="subscript"/>
        <sz val="10"/>
        <color theme="1"/>
        <rFont val="Calibri"/>
        <family val="2"/>
      </rPr>
      <t>2</t>
    </r>
    <r>
      <rPr>
        <sz val="10"/>
        <color theme="1"/>
        <rFont val="Calibri"/>
        <family val="2"/>
      </rPr>
      <t>/HCl volumetric ratio demonstrated during each performance test in your data base of historical Cl2/HCl ratios to update the ratios you establish under paragraphs (b)(6)(i) and (ii) of this section for subsequent calculations of the annual average and 1-hour average HCl-equivalent emission rates.</t>
    </r>
  </si>
  <si>
    <r>
      <t>Cl</t>
    </r>
    <r>
      <rPr>
        <b/>
        <i/>
        <vertAlign val="subscript"/>
        <sz val="10"/>
        <color theme="1"/>
        <rFont val="Calibri"/>
        <family val="2"/>
      </rPr>
      <t>2</t>
    </r>
    <r>
      <rPr>
        <b/>
        <i/>
        <sz val="10"/>
        <color theme="1"/>
        <rFont val="Calibri"/>
        <family val="2"/>
      </rPr>
      <t>/HCl ratios</t>
    </r>
  </si>
  <si>
    <r>
      <rPr>
        <i/>
        <sz val="10"/>
        <color theme="1"/>
        <rFont val="Calibri"/>
        <family val="2"/>
      </rPr>
      <t>Annual average rates</t>
    </r>
    <r>
      <rPr>
        <sz val="10"/>
        <color theme="1"/>
        <rFont val="Calibri"/>
        <family val="2"/>
      </rPr>
      <t>. You must calculate annual average toxicity-weighted HCl-equivalent emission rates for each combustor as follows:
ER</t>
    </r>
    <r>
      <rPr>
        <vertAlign val="subscript"/>
        <sz val="10"/>
        <color theme="1"/>
        <rFont val="Calibri"/>
        <family val="2"/>
      </rPr>
      <t>LTtw</t>
    </r>
    <r>
      <rPr>
        <sz val="10"/>
        <color theme="1"/>
        <rFont val="Calibri"/>
        <family val="2"/>
      </rPr>
      <t xml:space="preserve"> = ER</t>
    </r>
    <r>
      <rPr>
        <vertAlign val="subscript"/>
        <sz val="10"/>
        <color theme="1"/>
        <rFont val="Calibri"/>
        <family val="2"/>
      </rPr>
      <t>HCl</t>
    </r>
    <r>
      <rPr>
        <sz val="10"/>
        <color theme="1"/>
        <rFont val="Calibri"/>
        <family val="2"/>
      </rPr>
      <t xml:space="preserve"> + ER</t>
    </r>
    <r>
      <rPr>
        <vertAlign val="subscript"/>
        <sz val="10"/>
        <color theme="1"/>
        <rFont val="Calibri"/>
        <family val="2"/>
      </rPr>
      <t>Cl2</t>
    </r>
    <r>
      <rPr>
        <sz val="10"/>
        <color theme="1"/>
        <rFont val="Calibri"/>
        <family val="2"/>
      </rPr>
      <t xml:space="preserve"> × (RfC</t>
    </r>
    <r>
      <rPr>
        <vertAlign val="subscript"/>
        <sz val="10"/>
        <color theme="1"/>
        <rFont val="Calibri"/>
        <family val="2"/>
      </rPr>
      <t>HCl</t>
    </r>
    <r>
      <rPr>
        <sz val="10"/>
        <color theme="1"/>
        <rFont val="Calibri"/>
        <family val="2"/>
      </rPr>
      <t>/RfC</t>
    </r>
    <r>
      <rPr>
        <vertAlign val="subscript"/>
        <sz val="10"/>
        <color theme="1"/>
        <rFont val="Calibri"/>
        <family val="2"/>
      </rPr>
      <t>Cl2</t>
    </r>
    <r>
      <rPr>
        <sz val="10"/>
        <color theme="1"/>
        <rFont val="Calibri"/>
        <family val="2"/>
      </rPr>
      <t>)
Where: ER</t>
    </r>
    <r>
      <rPr>
        <vertAlign val="subscript"/>
        <sz val="10"/>
        <color theme="1"/>
        <rFont val="Calibri"/>
        <family val="2"/>
      </rPr>
      <t>LTtw</t>
    </r>
    <r>
      <rPr>
        <sz val="10"/>
        <color theme="1"/>
        <rFont val="Calibri"/>
        <family val="2"/>
      </rPr>
      <t xml:space="preserve"> is the annual average HCl toxicity-weighted emission rate (HCl-equivalent emission rate) considering long-term exposures in lbs/hr, ER</t>
    </r>
    <r>
      <rPr>
        <vertAlign val="subscript"/>
        <sz val="10"/>
        <color theme="1"/>
        <rFont val="Calibri"/>
        <family val="2"/>
      </rPr>
      <t>HCl</t>
    </r>
    <r>
      <rPr>
        <sz val="10"/>
        <color theme="1"/>
        <rFont val="Calibri"/>
        <family val="2"/>
      </rPr>
      <t xml:space="preserve"> is the emission rate of HCl in lbs/hr, ER</t>
    </r>
    <r>
      <rPr>
        <vertAlign val="subscript"/>
        <sz val="10"/>
        <color theme="1"/>
        <rFont val="Calibri"/>
        <family val="2"/>
      </rPr>
      <t>Cl2</t>
    </r>
    <r>
      <rPr>
        <sz val="10"/>
        <color theme="1"/>
        <rFont val="Calibri"/>
        <family val="2"/>
      </rPr>
      <t xml:space="preserve"> is the emission rate of chlorine in lbs/hr, RfC</t>
    </r>
    <r>
      <rPr>
        <vertAlign val="subscript"/>
        <sz val="10"/>
        <color theme="1"/>
        <rFont val="Calibri"/>
        <family val="2"/>
      </rPr>
      <t>HCl</t>
    </r>
    <r>
      <rPr>
        <sz val="10"/>
        <color theme="1"/>
        <rFont val="Calibri"/>
        <family val="2"/>
      </rPr>
      <t xml:space="preserve"> is the reference concentration of HCl, and RfC</t>
    </r>
    <r>
      <rPr>
        <vertAlign val="subscript"/>
        <sz val="10"/>
        <color theme="1"/>
        <rFont val="Calibri"/>
        <family val="2"/>
      </rPr>
      <t>Cl2</t>
    </r>
    <r>
      <rPr>
        <sz val="10"/>
        <color theme="1"/>
        <rFont val="Calibri"/>
        <family val="2"/>
      </rPr>
      <t xml:space="preserve"> is the reference concentration of chlorine</t>
    </r>
  </si>
  <si>
    <r>
      <rPr>
        <i/>
        <sz val="10"/>
        <color theme="1"/>
        <rFont val="Calibri"/>
        <family val="2"/>
      </rPr>
      <t>1-hour average rates</t>
    </r>
    <r>
      <rPr>
        <sz val="10"/>
        <color theme="1"/>
        <rFont val="Calibri"/>
        <family val="2"/>
      </rPr>
      <t>. You must calculate 1-hour average toxicity-weighted HCl-equivalent emission rates for each combustor as follows:
ER</t>
    </r>
    <r>
      <rPr>
        <vertAlign val="subscript"/>
        <sz val="10"/>
        <color theme="1"/>
        <rFont val="Calibri"/>
        <family val="2"/>
      </rPr>
      <t>STtw</t>
    </r>
    <r>
      <rPr>
        <sz val="10"/>
        <color theme="1"/>
        <rFont val="Calibri"/>
        <family val="2"/>
      </rPr>
      <t xml:space="preserve"> = ER</t>
    </r>
    <r>
      <rPr>
        <vertAlign val="subscript"/>
        <sz val="10"/>
        <color theme="1"/>
        <rFont val="Calibri"/>
        <family val="2"/>
      </rPr>
      <t>HCl</t>
    </r>
    <r>
      <rPr>
        <sz val="10"/>
        <color theme="1"/>
        <rFont val="Calibri"/>
        <family val="2"/>
      </rPr>
      <t xml:space="preserve"> + ER</t>
    </r>
    <r>
      <rPr>
        <vertAlign val="subscript"/>
        <sz val="10"/>
        <color theme="1"/>
        <rFont val="Calibri"/>
        <family val="2"/>
      </rPr>
      <t>Cl2</t>
    </r>
    <r>
      <rPr>
        <sz val="10"/>
        <color theme="1"/>
        <rFont val="Calibri"/>
        <family val="2"/>
      </rPr>
      <t xml:space="preserve"> × (aREL</t>
    </r>
    <r>
      <rPr>
        <vertAlign val="subscript"/>
        <sz val="10"/>
        <color theme="1"/>
        <rFont val="Calibri"/>
        <family val="2"/>
      </rPr>
      <t>HCl</t>
    </r>
    <r>
      <rPr>
        <sz val="10"/>
        <color theme="1"/>
        <rFont val="Calibri"/>
        <family val="2"/>
      </rPr>
      <t>/aREL</t>
    </r>
    <r>
      <rPr>
        <vertAlign val="subscript"/>
        <sz val="10"/>
        <color theme="1"/>
        <rFont val="Calibri"/>
        <family val="2"/>
      </rPr>
      <t>Cl2</t>
    </r>
    <r>
      <rPr>
        <sz val="10"/>
        <color theme="1"/>
        <rFont val="Calibri"/>
        <family val="2"/>
      </rPr>
      <t>)
Where: ER</t>
    </r>
    <r>
      <rPr>
        <vertAlign val="subscript"/>
        <sz val="10"/>
        <color theme="1"/>
        <rFont val="Calibri"/>
        <family val="2"/>
      </rPr>
      <t>STtw</t>
    </r>
    <r>
      <rPr>
        <sz val="10"/>
        <color theme="1"/>
        <rFont val="Calibri"/>
        <family val="2"/>
      </rPr>
      <t xml:space="preserve"> is the 1-hour average HCl-toxicity-weighted emission rate (HCl-equivalent emission rate) considering 1-hour (short-term) exposures in lbs/hr, ER</t>
    </r>
    <r>
      <rPr>
        <vertAlign val="subscript"/>
        <sz val="10"/>
        <color theme="1"/>
        <rFont val="Calibri"/>
        <family val="2"/>
      </rPr>
      <t>HCl</t>
    </r>
    <r>
      <rPr>
        <sz val="10"/>
        <color theme="1"/>
        <rFont val="Calibri"/>
        <family val="2"/>
      </rPr>
      <t xml:space="preserve"> is the emission rate of HCl in lbs/hr, ER</t>
    </r>
    <r>
      <rPr>
        <vertAlign val="subscript"/>
        <sz val="10"/>
        <color theme="1"/>
        <rFont val="Calibri"/>
        <family val="2"/>
      </rPr>
      <t>Cl2</t>
    </r>
    <r>
      <rPr>
        <sz val="10"/>
        <color theme="1"/>
        <rFont val="Calibri"/>
        <family val="2"/>
      </rPr>
      <t xml:space="preserve"> is the emission rate of chlorine in lbs/hr, aREL</t>
    </r>
    <r>
      <rPr>
        <vertAlign val="subscript"/>
        <sz val="10"/>
        <color theme="1"/>
        <rFont val="Calibri"/>
        <family val="2"/>
      </rPr>
      <t>HCl</t>
    </r>
    <r>
      <rPr>
        <sz val="10"/>
        <color theme="1"/>
        <rFont val="Calibri"/>
        <family val="2"/>
      </rPr>
      <t xml:space="preserve"> is the aREL for HCl, and aREL</t>
    </r>
    <r>
      <rPr>
        <vertAlign val="subscript"/>
        <sz val="10"/>
        <color theme="1"/>
        <rFont val="Calibri"/>
        <family val="2"/>
      </rPr>
      <t>Cl2</t>
    </r>
    <r>
      <rPr>
        <sz val="10"/>
        <color theme="1"/>
        <rFont val="Calibri"/>
        <family val="2"/>
      </rPr>
      <t xml:space="preserve"> is the aREL for chlorine</t>
    </r>
  </si>
  <si>
    <r>
      <rPr>
        <b/>
        <i/>
        <sz val="10"/>
        <color theme="1"/>
        <rFont val="Calibri"/>
        <family val="2"/>
      </rPr>
      <t>Compliance with subcategory standards for liquid fuel boilers</t>
    </r>
    <r>
      <rPr>
        <i/>
        <sz val="10"/>
        <color theme="1"/>
        <rFont val="Calibri"/>
        <family val="2"/>
      </rPr>
      <t xml:space="preserve">. </t>
    </r>
    <r>
      <rPr>
        <sz val="10"/>
        <color theme="1"/>
        <rFont val="Calibri"/>
        <family val="2"/>
      </rPr>
      <t>The source must comply with the mercury, semivolatile, low volatile metal, and total chlorine standards for liquid fuel boilers under §63.1217 as follows:</t>
    </r>
  </si>
  <si>
    <r>
      <rPr>
        <b/>
        <i/>
        <sz val="10"/>
        <color theme="1"/>
        <rFont val="Calibri"/>
        <family val="2"/>
      </rPr>
      <t>Notification requirement</t>
    </r>
    <r>
      <rPr>
        <i/>
        <sz val="10"/>
        <color theme="1"/>
        <rFont val="Calibri"/>
        <family val="2"/>
      </rPr>
      <t>.</t>
    </r>
    <r>
      <rPr>
        <sz val="10"/>
        <color theme="1"/>
        <rFont val="Calibri"/>
        <family val="2"/>
      </rPr>
      <t xml:space="preserve"> The source must notify in writing the RCRA authority that the source intends to comply with the alternative standard.</t>
    </r>
  </si>
  <si>
    <r>
      <rPr>
        <b/>
        <i/>
        <sz val="10"/>
        <color theme="1"/>
        <rFont val="Calibri"/>
        <family val="2"/>
      </rPr>
      <t>Operating requirement</t>
    </r>
    <r>
      <rPr>
        <i/>
        <sz val="10"/>
        <color theme="1"/>
        <rFont val="Calibri"/>
        <family val="2"/>
      </rPr>
      <t>.</t>
    </r>
    <r>
      <rPr>
        <sz val="10"/>
        <color theme="1"/>
        <rFont val="Calibri"/>
        <family val="2"/>
      </rPr>
      <t xml:space="preserve"> The source must not exceed a hazardous waste feedrate corresponding to a maximum theoretical emission concentration (MTEC) of 120 µg/dscm on a twelve-hour rolling average.</t>
    </r>
  </si>
  <si>
    <r>
      <rPr>
        <b/>
        <i/>
        <sz val="10"/>
        <color theme="1"/>
        <rFont val="Calibri"/>
        <family val="2"/>
      </rPr>
      <t>General</t>
    </r>
    <r>
      <rPr>
        <i/>
        <sz val="10"/>
        <color theme="1"/>
        <rFont val="Calibri"/>
        <family val="2"/>
      </rPr>
      <t>.</t>
    </r>
    <r>
      <rPr>
        <sz val="10"/>
        <color theme="1"/>
        <rFont val="Calibri"/>
        <family val="2"/>
      </rPr>
      <t xml:space="preserve"> In lieu of complying with the applicable mercury standards of §§63.1204(a)(2) and (b)(2) for existing and new cement kilns and §§63.1205(a)(2) and (b)(2) for existing and new lightweight aggregate kilns, the source may instead elect to comply with the alternative mercury standard described in </t>
    </r>
    <r>
      <rPr>
        <sz val="10"/>
        <color rgb="FF000000"/>
        <rFont val="Calibri"/>
        <family val="2"/>
      </rPr>
      <t>§§63.1206</t>
    </r>
    <r>
      <rPr>
        <sz val="10"/>
        <color theme="1"/>
        <rFont val="Calibri"/>
        <family val="2"/>
      </rPr>
      <t>(b)(15)(ii) through (b)(15)(v) of this section.</t>
    </r>
  </si>
  <si>
    <r>
      <rPr>
        <b/>
        <i/>
        <sz val="10"/>
        <color theme="1"/>
        <rFont val="Calibri"/>
        <family val="2"/>
      </rPr>
      <t>Operating limits</t>
    </r>
    <r>
      <rPr>
        <i/>
        <sz val="10"/>
        <color theme="1"/>
        <rFont val="Calibri"/>
        <family val="2"/>
      </rPr>
      <t>.</t>
    </r>
    <r>
      <rPr>
        <sz val="10"/>
        <color theme="1"/>
        <rFont val="Calibri"/>
        <family val="2"/>
      </rPr>
      <t xml:space="preserve"> Semivolatile and low volatile metal operating parameter limits must be established to ensure compliance with the alternative emission limitations described in </t>
    </r>
    <r>
      <rPr>
        <sz val="10"/>
        <color rgb="FF000000"/>
        <rFont val="Calibri"/>
        <family val="2"/>
      </rPr>
      <t>§§63.1206</t>
    </r>
    <r>
      <rPr>
        <sz val="10"/>
        <color theme="1"/>
        <rFont val="Calibri"/>
        <family val="2"/>
      </rPr>
      <t>(b)(14(ii) and (b)(14)(iii) of this section pursuant to §63.1209(n), except that semivolatile metal feedrate limits apply to lead, cadmium, and selenium, combined, and low volatile metal feedrate limits apply to arsenic, beryllium, chromium, antimony, cobalt, manganese, and nickel, combined.</t>
    </r>
  </si>
  <si>
    <r>
      <t>Alternative metal emission control requirements for existing incinerators.</t>
    </r>
    <r>
      <rPr>
        <i/>
        <sz val="10"/>
        <color theme="1"/>
        <rFont val="Calibri"/>
        <family val="2"/>
      </rPr>
      <t xml:space="preserve"> </t>
    </r>
  </si>
  <si>
    <r>
      <rPr>
        <b/>
        <i/>
        <sz val="10"/>
        <color theme="1"/>
        <rFont val="Calibri"/>
        <family val="2"/>
      </rPr>
      <t>General</t>
    </r>
    <r>
      <rPr>
        <i/>
        <sz val="10"/>
        <color theme="1"/>
        <rFont val="Calibri"/>
        <family val="2"/>
      </rPr>
      <t>.</t>
    </r>
    <r>
      <rPr>
        <sz val="10"/>
        <color theme="1"/>
        <rFont val="Calibri"/>
        <family val="2"/>
      </rPr>
      <t xml:space="preserve"> In lieu of complying with the particulate matter standards under §63.1203, the source may elect to comply with the following alternative metal emission control requirements:</t>
    </r>
  </si>
  <si>
    <r>
      <rPr>
        <b/>
        <i/>
        <sz val="10"/>
        <color rgb="FF000000"/>
        <rFont val="Calibri"/>
        <family val="2"/>
      </rPr>
      <t>Approval of request to use an alternative monitoring requirement or waive an operating parameter limit.</t>
    </r>
    <r>
      <rPr>
        <sz val="10"/>
        <color rgb="FF000000"/>
        <rFont val="Calibri"/>
        <family val="2"/>
      </rPr>
      <t xml:space="preserve"> The Administrator will notify the source of approval or intention to deny approval of the request within 90 calendar days after receipt of the original request and within 60 calendar days after receipt of any supplementary information that the source submits. The Administrator will not approve an alternative monitoring request unless the alternative monitoring requirement provides equivalent or better assurance of compliance with the relevant emission standard, or is the monitoring requirement that best assures compliance with the standard and that is technically and economically practicable.
</t>
    </r>
    <r>
      <rPr>
        <b/>
        <sz val="10"/>
        <color rgb="FF000000"/>
        <rFont val="Calibri"/>
        <family val="2"/>
      </rPr>
      <t xml:space="preserve">Note to 2.D.1.c.3: </t>
    </r>
    <r>
      <rPr>
        <sz val="10"/>
        <color rgb="FF000000"/>
        <rFont val="Calibri"/>
        <family val="2"/>
      </rPr>
      <t>Before disapproving any request, the Administrator will notify the source of the Administrator’s intention to disapprove the request together with: (1) Notice of the information and findings on which the intended disapproval is based; and (2) Notice of opportunity for the source to present additional information to the Administrator before final action on the request. At the time the Administrator notifies the source of intention to disapprove the request, the Administrator will specify how much time the source will have after being notified of the intended disapproval to submit the additional information. Under §63.1209(g)(1)(iii)(D), the source is responsible for ensuring that it submits any supplementary and additional information supporting the application in a timely manner to enable the Administrator to consider the application during review of the comprehensive performance test plan. Neither the source’s submittal of an application, nor the Administrator’s failure to approve or disapprove the application, relieves the source of the responsibility to comply with the provisions of this subpart.</t>
    </r>
  </si>
  <si>
    <r>
      <rPr>
        <b/>
        <i/>
        <sz val="10"/>
        <color rgb="FF000000"/>
        <rFont val="Calibri"/>
        <family val="2"/>
      </rPr>
      <t>Content of the application</t>
    </r>
    <r>
      <rPr>
        <i/>
        <sz val="10"/>
        <color rgb="FF000000"/>
        <rFont val="Calibri"/>
        <family val="2"/>
      </rPr>
      <t xml:space="preserve">. </t>
    </r>
    <r>
      <rPr>
        <sz val="10"/>
        <color rgb="FF000000"/>
        <rFont val="Calibri"/>
        <family val="2"/>
      </rPr>
      <t>The source must include in the application:</t>
    </r>
  </si>
  <si>
    <r>
      <rPr>
        <b/>
        <i/>
        <sz val="10"/>
        <color rgb="FF000000"/>
        <rFont val="Calibri"/>
        <family val="2"/>
      </rPr>
      <t>Timing of the application</t>
    </r>
    <r>
      <rPr>
        <i/>
        <sz val="10"/>
        <color rgb="FF000000"/>
        <rFont val="Calibri"/>
        <family val="2"/>
      </rPr>
      <t>.</t>
    </r>
    <r>
      <rPr>
        <sz val="10"/>
        <color rgb="FF000000"/>
        <rFont val="Calibri"/>
        <family val="2"/>
      </rPr>
      <t xml:space="preserve"> The source must submit the application to the Administrator not later than with the comprehensive performance test plan.</t>
    </r>
  </si>
  <si>
    <r>
      <t>Petitions to use CEMS for other standards</t>
    </r>
    <r>
      <rPr>
        <i/>
        <sz val="10"/>
        <color rgb="FF000000"/>
        <rFont val="Calibri"/>
        <family val="2"/>
      </rPr>
      <t xml:space="preserve">. </t>
    </r>
    <r>
      <rPr>
        <sz val="10"/>
        <color rgb="FF000000"/>
        <rFont val="Calibri"/>
        <family val="2"/>
      </rPr>
      <t>The source may petition the Administrator to use CEMS for compliance monitoring for particulate matter, mercury, semivolatile metals, low volatile metals, and hydrochloric acid/chlorine gas under §63.8(f) in lieu of compliance with the corresponding operating parameter limits under §63.1209.</t>
    </r>
  </si>
  <si>
    <t>In lieu of the requirement in paragraphs (m)(1)(ii)(C) and (D) of this section, you may:</t>
  </si>
  <si>
    <r>
      <rPr>
        <i/>
        <sz val="10"/>
        <color theme="1"/>
        <rFont val="Calibri"/>
        <family val="2"/>
      </rPr>
      <t>Emission standards based on hazardous waste thermal concentration.</t>
    </r>
    <r>
      <rPr>
        <sz val="10"/>
        <color theme="1"/>
        <rFont val="Calibri"/>
        <family val="2"/>
      </rPr>
      <t xml:space="preserve"> (i) You are deemed to be in compliance with an emission standard specified on a hazardous waste thermal concentration basis (i.e., pounds emitted per million Btu of heat input) if the HAP thermal concentration in the waste feed does not exceed the allowable HAP thermal concentration emission rate.</t>
    </r>
  </si>
  <si>
    <r>
      <rPr>
        <i/>
        <sz val="10"/>
        <color theme="1"/>
        <rFont val="Calibri"/>
        <family val="2"/>
      </rPr>
      <t>Emission standards based on exhaust gas flow rate.</t>
    </r>
    <r>
      <rPr>
        <sz val="10"/>
        <color theme="1"/>
        <rFont val="Calibri"/>
        <family val="2"/>
      </rPr>
      <t xml:space="preserve"> (i) You are deemed to be in compliance with an emission standard based on the volumetric flow rate of exhaust gas (i.e., µg/dscm or ppmv) if the maximum theoretical emission concentration (MTEC) does not exceed the emission standard over the relevant averaging period specified under §63.1209(l), (n), and (o) of this section for the standard: </t>
    </r>
  </si>
  <si>
    <r>
      <rPr>
        <i/>
        <sz val="10"/>
        <color theme="1"/>
        <rFont val="Calibri"/>
        <family val="2"/>
      </rPr>
      <t>Waiver of performance test.</t>
    </r>
    <r>
      <rPr>
        <sz val="10"/>
        <color theme="1"/>
        <rFont val="Calibri"/>
        <family val="2"/>
      </rPr>
      <t xml:space="preserve"> You are not required to conduct performance tests to document compliance with the mercury, semivolatile metals, low volatile metals, or hydrogen chloride/chlorine gas emission standards under the conditions specified in paragraphs (m)(1) or (m)(2) of this section. The waiver provisions of this paragraph apply in addition to the provisions of §63.7(h).</t>
    </r>
  </si>
  <si>
    <r>
      <rPr>
        <b/>
        <i/>
        <sz val="10"/>
        <color rgb="FF000000"/>
        <rFont val="Calibri"/>
        <family val="2"/>
      </rPr>
      <t>General Performance Test Waiver.</t>
    </r>
    <r>
      <rPr>
        <sz val="10"/>
        <color rgb="FF000000"/>
        <rFont val="Calibri"/>
        <family val="2"/>
      </rPr>
      <t xml:space="preserve"> Any application for a waiver of a performance test shall include information justifying the owner’s or operator’s request for a waiver, such as the technical or economic infeasibility, or the impracticality, of the affected source performing the required test. (See §63.7(h) for procedures associated with granting general performance test waivers)</t>
    </r>
  </si>
  <si>
    <r>
      <rPr>
        <b/>
        <i/>
        <sz val="10"/>
        <color rgb="FF000000"/>
        <rFont val="Calibri"/>
        <family val="2"/>
      </rPr>
      <t>Submission of site-specific performance evaluation test plan.</t>
    </r>
    <r>
      <rPr>
        <i/>
        <sz val="10"/>
        <color rgb="FF000000"/>
        <rFont val="Calibri"/>
        <family val="2"/>
      </rPr>
      <t xml:space="preserve"> </t>
    </r>
    <r>
      <rPr>
        <sz val="10"/>
        <color rgb="FF000000"/>
        <rFont val="Calibri"/>
        <family val="2"/>
      </rPr>
      <t xml:space="preserve">Before conducting a required CMS performance evaluation, the owner or operator of an affected source must develop and submit a site-specific performance evaluation test plan to the Administrator for approval. The performance evaluation test plan must include the evaluation program objectives, an evaluation program summary, the performance evaluation schedule, data quality objectives, and both an internal and external QA program. Data quality objectives are the pre-evaluation expectations of precision, accuracy, and completeness of data.
</t>
    </r>
    <r>
      <rPr>
        <b/>
        <sz val="10"/>
        <color rgb="FF000000"/>
        <rFont val="Calibri"/>
        <family val="2"/>
      </rPr>
      <t>Note to 1.D.2.c</t>
    </r>
    <r>
      <rPr>
        <sz val="10"/>
        <color rgb="FF000000"/>
        <rFont val="Calibri"/>
        <family val="2"/>
      </rPr>
      <t>: §63.8(e)(3)(iii) The Administrator’s review and approval of the performance evaluation test plan by the Administrator will occur with the review and approval of the site-specific test plan. Under §63.8(e)(3)(iv), the Administrator may request additional relevant information after the submittal of a site-specific performance evaluation test plan.</t>
    </r>
  </si>
  <si>
    <r>
      <rPr>
        <b/>
        <i/>
        <sz val="10"/>
        <color rgb="FF000000"/>
        <rFont val="Calibri"/>
        <family val="2"/>
      </rPr>
      <t>Notification of performance evaluation</t>
    </r>
    <r>
      <rPr>
        <i/>
        <sz val="10"/>
        <color rgb="FF000000"/>
        <rFont val="Calibri"/>
        <family val="2"/>
      </rPr>
      <t>.</t>
    </r>
    <r>
      <rPr>
        <sz val="10"/>
        <color rgb="FF000000"/>
        <rFont val="Calibri"/>
        <family val="2"/>
      </rPr>
      <t xml:space="preserve"> The owner or operator must notify the Administrator in writing of the date of the performance evaluation simultaneously with the notification of the performance test date (or at least 60 days prior to the date the performance evaluation is scheduled to begin if no performance test is required).</t>
    </r>
  </si>
  <si>
    <r>
      <rPr>
        <b/>
        <i/>
        <sz val="10"/>
        <color rgb="FF000000"/>
        <rFont val="Calibri"/>
        <family val="2"/>
      </rPr>
      <t>Steady-State Conditions</t>
    </r>
    <r>
      <rPr>
        <i/>
        <sz val="10"/>
        <color rgb="FF000000"/>
        <rFont val="Calibri"/>
        <family val="2"/>
      </rPr>
      <t>.</t>
    </r>
    <r>
      <rPr>
        <sz val="10"/>
        <color rgb="FF000000"/>
        <rFont val="Calibri"/>
        <family val="2"/>
      </rPr>
      <t xml:space="preserve"> Prior to obtaining performance test data, the source must operate under performance test conditions until it reaches steadystate operations with respect to emissions of pollutants to be measured during the performance test and operating parameters under §63.1209 for which the source must establish limits. During system conditioning, the source must ensure that each operating parameter for which it must establish a limit is held at the level planned for the performance test. The source must include documentation in the performance test plan justifying the duration of system conditioning.</t>
    </r>
  </si>
  <si>
    <r>
      <rPr>
        <b/>
        <i/>
        <sz val="10"/>
        <color theme="1"/>
        <rFont val="Calibri"/>
        <family val="2"/>
      </rPr>
      <t>Averaging periods</t>
    </r>
    <r>
      <rPr>
        <i/>
        <sz val="10"/>
        <color theme="1"/>
        <rFont val="Calibri"/>
        <family val="2"/>
      </rPr>
      <t>.</t>
    </r>
    <r>
      <rPr>
        <sz val="10"/>
        <color theme="1"/>
        <rFont val="Calibri"/>
        <family val="2"/>
      </rPr>
      <t xml:space="preserve"> The averaging periods specified in this section for operating parameters are not-to-exceed averaging periods. The source may elect to use shorter averaging periods. For example, the source may elect to use a 1-hour rolling average rather than the 12-hour rolling average specified in </t>
    </r>
    <r>
      <rPr>
        <sz val="10"/>
        <color rgb="FF000000"/>
        <rFont val="Calibri"/>
        <family val="2"/>
      </rPr>
      <t>§63.1209</t>
    </r>
    <r>
      <rPr>
        <sz val="10"/>
        <color theme="1"/>
        <rFont val="Calibri"/>
        <family val="2"/>
      </rPr>
      <t>(l)(1)(i) of this section for mercury.</t>
    </r>
  </si>
  <si>
    <r>
      <rPr>
        <b/>
        <i/>
        <sz val="10"/>
        <color rgb="FF000000"/>
        <rFont val="Calibri"/>
        <family val="2"/>
      </rPr>
      <t>Seamless Transition</t>
    </r>
    <r>
      <rPr>
        <i/>
        <sz val="10"/>
        <color rgb="FF000000"/>
        <rFont val="Calibri"/>
        <family val="2"/>
      </rPr>
      <t>.</t>
    </r>
    <r>
      <rPr>
        <sz val="10"/>
        <color rgb="FF000000"/>
        <rFont val="Calibri"/>
        <family val="2"/>
      </rPr>
      <t xml:space="preserve"> Continue calculating rolling averages using data from the previous operating limit and the averaging period for the parameter are the same for both modes of operation.</t>
    </r>
  </si>
  <si>
    <r>
      <rPr>
        <b/>
        <i/>
        <sz val="10"/>
        <color rgb="FF000000"/>
        <rFont val="Calibri"/>
        <family val="2"/>
      </rPr>
      <t>Start anew</t>
    </r>
    <r>
      <rPr>
        <i/>
        <sz val="10"/>
        <color rgb="FF000000"/>
        <rFont val="Calibri"/>
        <family val="2"/>
      </rPr>
      <t>.</t>
    </r>
    <r>
      <rPr>
        <sz val="10"/>
        <color rgb="FF000000"/>
        <rFont val="Calibri"/>
        <family val="2"/>
      </rPr>
      <t xml:space="preserve"> Calculate rolling averages anew without considering previous recordings.</t>
    </r>
  </si>
  <si>
    <r>
      <rPr>
        <b/>
        <i/>
        <sz val="10"/>
        <color rgb="FF000000"/>
        <rFont val="Calibri"/>
        <family val="2"/>
      </rPr>
      <t>Retrieval approach</t>
    </r>
    <r>
      <rPr>
        <sz val="10"/>
        <color rgb="FF000000"/>
        <rFont val="Calibri"/>
        <family val="2"/>
      </rPr>
      <t xml:space="preserve">. Calculate rolling averages anew using the continuous monitoring system values previously recorded for that mode of operation (i.e., the source ignores continuous monitoring system values subsequently recorded under other modes of operation when the source transitions back to a mode of operation); or </t>
    </r>
  </si>
  <si>
    <r>
      <rPr>
        <b/>
        <i/>
        <sz val="10"/>
        <color rgb="FF000000"/>
        <rFont val="Calibri"/>
        <family val="2"/>
      </rPr>
      <t>Calculating rolling averages under different modes of operation</t>
    </r>
    <r>
      <rPr>
        <i/>
        <sz val="10"/>
        <color rgb="FF000000"/>
        <rFont val="Calibri"/>
        <family val="2"/>
      </rPr>
      <t>.</t>
    </r>
    <r>
      <rPr>
        <sz val="10"/>
        <color rgb="FF000000"/>
        <rFont val="Calibri"/>
        <family val="2"/>
      </rPr>
      <t xml:space="preserve"> When the source transitions to a different mode of operation, it must calculate rolling averages as follows;</t>
    </r>
  </si>
  <si>
    <r>
      <rPr>
        <b/>
        <i/>
        <sz val="10"/>
        <color rgb="FF000000"/>
        <rFont val="Calibri"/>
        <family val="2"/>
      </rPr>
      <t>Operating under otherwise applicable standards after the hazardous waste residence time has transpired.</t>
    </r>
    <r>
      <rPr>
        <sz val="10"/>
        <color rgb="FF000000"/>
        <rFont val="Calibri"/>
        <family val="2"/>
      </rPr>
      <t xml:space="preserve"> As provided by §63.1206(b)(1)(ii), the source may operate under otherwise applicable requirements under sections 112 and 119 of the CAA in lieu of the substantive requirements of this subpart.</t>
    </r>
  </si>
  <si>
    <r>
      <rPr>
        <b/>
        <i/>
        <sz val="10"/>
        <color rgb="FF000000"/>
        <rFont val="Calibri"/>
        <family val="2"/>
      </rPr>
      <t>Operating under different modes of operation</t>
    </r>
    <r>
      <rPr>
        <i/>
        <sz val="10"/>
        <color rgb="FF000000"/>
        <rFont val="Calibri"/>
        <family val="2"/>
      </rPr>
      <t>.</t>
    </r>
    <r>
      <rPr>
        <sz val="10"/>
        <color rgb="FF000000"/>
        <rFont val="Calibri"/>
        <family val="2"/>
      </rPr>
      <t xml:space="preserve"> If the source operates under different modes of operation, it must establish operating parameter limits for each mode. The source must document in the operating record when it changes a mode of operation and begin complying with the operating parameter limits for an alternative mode of operation.</t>
    </r>
  </si>
  <si>
    <r>
      <rPr>
        <b/>
        <i/>
        <sz val="10"/>
        <color rgb="FF000000"/>
        <rFont val="Calibri"/>
        <family val="2"/>
      </rPr>
      <t>Maximum combustion chamber pressure</t>
    </r>
    <r>
      <rPr>
        <i/>
        <sz val="10"/>
        <color rgb="FF000000"/>
        <rFont val="Calibri"/>
        <family val="2"/>
      </rPr>
      <t>.</t>
    </r>
    <r>
      <rPr>
        <sz val="10"/>
        <color rgb="FF000000"/>
        <rFont val="Calibri"/>
        <family val="2"/>
      </rPr>
      <t xml:space="preserve"> If the source complies with the requirements for combustion system leaks under §63.1206(c)(5) by maintaining the maximum combustion chamber zone pressure lower than ambient pressure (as opposed to the other two options of either sealing the combustion chamber or obtaining approval for an alternate technique), the source must monitor the pressure instantaneously and the automatic waste feed cutoff system must be engaged when negative pressure is not maintained at any time.</t>
    </r>
  </si>
  <si>
    <r>
      <rPr>
        <b/>
        <i/>
        <sz val="10"/>
        <color theme="1"/>
        <rFont val="Calibri"/>
        <family val="2"/>
      </rPr>
      <t>Sorbent specifications.</t>
    </r>
    <r>
      <rPr>
        <b/>
        <sz val="10"/>
        <color theme="1"/>
        <rFont val="Calibri"/>
        <family val="2"/>
      </rPr>
      <t xml:space="preserve"> </t>
    </r>
    <r>
      <rPr>
        <sz val="10"/>
        <color theme="1"/>
        <rFont val="Calibri"/>
        <family val="2"/>
      </rPr>
      <t>The source must specify and use the brand ( 1.e., manufacturer) and type of sorbent used during the comprehensive performance test until a subsequent comprehensive performance test is conducted, unless the source documents in the site-specific performance test plan required under §§63.1207(e) and (f) key parameters that affect adsorption and establish limits on those parameters based on the sorbent used in the performance test.</t>
    </r>
  </si>
  <si>
    <r>
      <rPr>
        <i/>
        <sz val="10"/>
        <color theme="1"/>
        <rFont val="Calibri"/>
        <family val="2"/>
      </rPr>
      <t>Minimum carrier fluid flowrate or nozzle pressure drop.</t>
    </r>
    <r>
      <rPr>
        <sz val="10"/>
        <color theme="1"/>
        <rFont val="Calibri"/>
        <family val="2"/>
      </rPr>
      <t xml:space="preserve"> The source must establish a limit on minimum carrier fluid (gas or liquid) flowrate or nozzle pressure drop based on manufacturer's specifications.</t>
    </r>
  </si>
  <si>
    <r>
      <rPr>
        <i/>
        <sz val="10"/>
        <color theme="1"/>
        <rFont val="Calibri"/>
        <family val="2"/>
      </rPr>
      <t>Minimum sorbent feedrate.</t>
    </r>
    <r>
      <rPr>
        <sz val="10"/>
        <color theme="1"/>
        <rFont val="Calibri"/>
        <family val="2"/>
      </rPr>
      <t xml:space="preserve"> The source must establish a limit on minimum sorbent feedrate on an hourly rolling average as the average of the test run averages.</t>
    </r>
  </si>
  <si>
    <r>
      <rPr>
        <b/>
        <i/>
        <sz val="10"/>
        <color theme="1"/>
        <rFont val="Calibri"/>
        <family val="2"/>
      </rPr>
      <t>Dry scrubber</t>
    </r>
    <r>
      <rPr>
        <i/>
        <sz val="10"/>
        <color theme="1"/>
        <rFont val="Calibri"/>
        <family val="2"/>
      </rPr>
      <t>.</t>
    </r>
    <r>
      <rPr>
        <sz val="10"/>
        <color theme="1"/>
        <rFont val="Calibri"/>
        <family val="2"/>
      </rPr>
      <t xml:space="preserve"> If the combustor is equipped with a dry scrubber, the source must establish the following operating parameter limits:</t>
    </r>
  </si>
  <si>
    <r>
      <rPr>
        <b/>
        <i/>
        <sz val="10"/>
        <color theme="1"/>
        <rFont val="Calibri"/>
        <family val="2"/>
      </rPr>
      <t>Wet scrubber</t>
    </r>
    <r>
      <rPr>
        <i/>
        <sz val="10"/>
        <color theme="1"/>
        <rFont val="Calibri"/>
        <family val="2"/>
      </rPr>
      <t>.</t>
    </r>
    <r>
      <rPr>
        <sz val="10"/>
        <color theme="1"/>
        <rFont val="Calibri"/>
        <family val="2"/>
      </rPr>
      <t xml:space="preserve"> If the source’s combustor is equipped with a wet scrubber:</t>
    </r>
  </si>
  <si>
    <r>
      <rPr>
        <b/>
        <i/>
        <sz val="10"/>
        <color theme="1"/>
        <rFont val="Calibri"/>
        <family val="2"/>
      </rPr>
      <t>Maximum flue gas flowrate or production rate</t>
    </r>
    <r>
      <rPr>
        <i/>
        <sz val="10"/>
        <color theme="1"/>
        <rFont val="Calibri"/>
        <family val="2"/>
      </rPr>
      <t>.</t>
    </r>
    <r>
      <rPr>
        <sz val="10"/>
        <color theme="1"/>
        <rFont val="Calibri"/>
        <family val="2"/>
      </rPr>
      <t xml:space="preserve"> (i) As an indicator of gas residence time in the control device, the source must establish a limit on the maximum flue gas flowrate, the maximum production rate, or another parameter that the source documents in the site-specific test plan as an appropriate surrogate for gas residence time, as the average of the maximum hourly rolling averages for each run.</t>
    </r>
  </si>
  <si>
    <r>
      <rPr>
        <b/>
        <i/>
        <sz val="10"/>
        <color theme="1"/>
        <rFont val="Calibri"/>
        <family val="2"/>
      </rPr>
      <t>Boilers that feed hazardous waste with a heating value less than 10,000 Btu/lb.</t>
    </r>
    <r>
      <rPr>
        <sz val="10"/>
        <color theme="1"/>
        <rFont val="Calibri"/>
        <family val="2"/>
      </rPr>
      <t xml:space="preserve"> The source must establish a 12-hour rolling average limit for the total feedrate of chlorine (organic and inorganic) in all feedstreams as the average of the test run averages. The source must update the rolling average feedrate each hour with a 60-minute average feedrate measurement.</t>
    </r>
  </si>
  <si>
    <r>
      <t>Liquid fuel boilers</t>
    </r>
    <r>
      <rPr>
        <i/>
        <sz val="10"/>
        <color theme="1"/>
        <rFont val="Calibri"/>
        <family val="2"/>
      </rPr>
      <t xml:space="preserve"> </t>
    </r>
  </si>
  <si>
    <r>
      <rPr>
        <b/>
        <i/>
        <sz val="10"/>
        <color theme="1"/>
        <rFont val="Calibri"/>
        <family val="2"/>
      </rPr>
      <t>Incinerators, cement kilns, lightweight aggregate kilns, solid fuel boilers, and hydrochloric acid production furnaces.</t>
    </r>
    <r>
      <rPr>
        <sz val="10"/>
        <color theme="1"/>
        <rFont val="Calibri"/>
        <family val="2"/>
      </rPr>
      <t xml:space="preserve"> The source must establish a 12-hour rolling average limit for the total feedrate of chlorine (organic and inorganic) in all feedstreams as the average of the test run averages.</t>
    </r>
  </si>
  <si>
    <r>
      <rPr>
        <b/>
        <i/>
        <sz val="10"/>
        <color theme="1"/>
        <rFont val="Calibri"/>
        <family val="2"/>
      </rPr>
      <t>Hydrogen chloride and chlorine gas</t>
    </r>
    <r>
      <rPr>
        <i/>
        <sz val="10"/>
        <color theme="1"/>
        <rFont val="Calibri"/>
        <family val="2"/>
      </rPr>
      <t>.</t>
    </r>
    <r>
      <rPr>
        <sz val="10"/>
        <color theme="1"/>
        <rFont val="Calibri"/>
        <family val="2"/>
      </rPr>
      <t xml:space="preserve"> The source must comply with the hydrogen chloride and chlorine gas emission standard by establishing and complying with the following operating parameter limits. The source must base the limits on operations during the comprehensive performance test, unless the limits are based on manufacturer specifications.</t>
    </r>
  </si>
  <si>
    <r>
      <rPr>
        <b/>
        <i/>
        <sz val="10"/>
        <color theme="1"/>
        <rFont val="Calibri"/>
        <family val="2"/>
      </rPr>
      <t>Maximum total chlorine and chloride feedrate</t>
    </r>
    <r>
      <rPr>
        <i/>
        <sz val="10"/>
        <color theme="1"/>
        <rFont val="Calibri"/>
        <family val="2"/>
      </rPr>
      <t>.</t>
    </r>
    <r>
      <rPr>
        <sz val="10"/>
        <color theme="1"/>
        <rFont val="Calibri"/>
        <family val="2"/>
      </rPr>
      <t xml:space="preserve"> The source must establish a 12-hour rolling average limit for the feedrate of total chlorine and chloride in all feedstreams as the average of the test run averages.</t>
    </r>
  </si>
  <si>
    <r>
      <rPr>
        <b/>
        <i/>
        <sz val="10"/>
        <color theme="1"/>
        <rFont val="Calibri"/>
        <family val="2"/>
      </rPr>
      <t>Control device operating parameter limits (OPLs).</t>
    </r>
    <r>
      <rPr>
        <sz val="10"/>
        <color theme="1"/>
        <rFont val="Calibri"/>
        <family val="2"/>
      </rPr>
      <t xml:space="preserve"> The source must establish operating parameter limits on the particulate matter control device as specified by </t>
    </r>
    <r>
      <rPr>
        <sz val="10"/>
        <color rgb="FF000000"/>
        <rFont val="Calibri"/>
        <family val="2"/>
      </rPr>
      <t>§63.1209</t>
    </r>
    <r>
      <rPr>
        <sz val="10"/>
        <color theme="1"/>
        <rFont val="Calibri"/>
        <family val="2"/>
      </rPr>
      <t>(m)(1) of this section;</t>
    </r>
  </si>
  <si>
    <r>
      <rPr>
        <b/>
        <i/>
        <sz val="10"/>
        <color theme="1"/>
        <rFont val="Calibri"/>
        <family val="2"/>
      </rPr>
      <t>Boilers that feed hazardous waste with a heating value less than 10,000 Btu/lb</t>
    </r>
    <r>
      <rPr>
        <i/>
        <sz val="10"/>
        <color theme="1"/>
        <rFont val="Calibri"/>
        <family val="2"/>
      </rPr>
      <t>.</t>
    </r>
    <r>
      <rPr>
        <sz val="10"/>
        <color theme="1"/>
        <rFont val="Calibri"/>
        <family val="2"/>
      </rPr>
      <t xml:space="preserve"> ( i ) The source must calculate the semivolatile metal feedrate limit as the semivolatile metal emission standard divided by [1 − System Removal Efficiency].</t>
    </r>
  </si>
  <si>
    <r>
      <rPr>
        <b/>
        <i/>
        <sz val="10"/>
        <color theme="1"/>
        <rFont val="Calibri"/>
        <family val="2"/>
      </rPr>
      <t>Boilers that feed hazardous waste with a heating value of 10,000 Btu/lb or greater</t>
    </r>
    <r>
      <rPr>
        <i/>
        <sz val="10"/>
        <color theme="1"/>
        <rFont val="Calibri"/>
        <family val="2"/>
      </rPr>
      <t>.</t>
    </r>
    <r>
      <rPr>
        <sz val="10"/>
        <color theme="1"/>
        <rFont val="Calibri"/>
        <family val="2"/>
      </rPr>
      <t xml:space="preserve"> The source must calculate the semivolatile metal feedrate limit as the semivolatile metal emission standard divided by [1 − System Removal Efficiency].</t>
    </r>
  </si>
  <si>
    <r>
      <rPr>
        <b/>
        <i/>
        <sz val="10"/>
        <color theme="1"/>
        <rFont val="Calibri"/>
        <family val="2"/>
      </rPr>
      <t>System removal efficiency</t>
    </r>
    <r>
      <rPr>
        <i/>
        <sz val="10"/>
        <color theme="1"/>
        <rFont val="Calibri"/>
        <family val="2"/>
      </rPr>
      <t>.</t>
    </r>
    <r>
      <rPr>
        <sz val="10"/>
        <color theme="1"/>
        <rFont val="Calibri"/>
        <family val="2"/>
      </rPr>
      <t xml:space="preserve"> The source must calculate a semivolatile metal system removal efficiency for each test run and calculate the average system removal efficiency of the test run averages. If emissions exceed the semivolatile metal emission standard during the comprehensive performance test, it is not a violation because the averaging period for the semivolatile metal emission standard is one year and compliance is based on compliance with the semivolatile metal feedrate limit that has an averaging period not to exceed an annual rolling average.</t>
    </r>
  </si>
  <si>
    <r>
      <rPr>
        <b/>
        <i/>
        <sz val="10"/>
        <color theme="1"/>
        <rFont val="Calibri"/>
        <family val="2"/>
      </rPr>
      <t>Liquid fuel boilers under §63.1217</t>
    </r>
    <r>
      <rPr>
        <i/>
        <sz val="10"/>
        <color theme="1"/>
        <rFont val="Calibri"/>
        <family val="2"/>
      </rPr>
      <t>.</t>
    </r>
    <r>
      <rPr>
        <sz val="10"/>
        <color theme="1"/>
        <rFont val="Calibri"/>
        <family val="2"/>
      </rPr>
      <t xml:space="preserve"> (A) Semivolatile metals. The source must establish a rolling average limit for the semivolatile metal feedrate as follows on an averaging period not to exceed an annual rolling average.</t>
    </r>
  </si>
  <si>
    <r>
      <rPr>
        <b/>
        <i/>
        <sz val="10"/>
        <color theme="1"/>
        <rFont val="Calibri"/>
        <family val="2"/>
      </rPr>
      <t>Lightweight aggregate kilns under §63.1221</t>
    </r>
    <r>
      <rPr>
        <sz val="10"/>
        <color theme="1"/>
        <rFont val="Calibri"/>
        <family val="2"/>
      </rPr>
      <t xml:space="preserve"> -(A) When complying with the emission standards under §§63.1221(a)(3)(i), (a)(4)(i), (b)(3)(i), and (b)(4)(i), the source must establish 12-hour rolling average feedrate limits for semivolatile and low volatile metals as the thermal concentration of semivolatile metals or low volatile metals in all hazardous waste feedstreams as specified in </t>
    </r>
    <r>
      <rPr>
        <sz val="10"/>
        <color rgb="FF000000"/>
        <rFont val="Calibri"/>
        <family val="2"/>
      </rPr>
      <t>§63.1209</t>
    </r>
    <r>
      <rPr>
        <sz val="10"/>
        <color theme="1"/>
        <rFont val="Calibri"/>
        <family val="2"/>
      </rPr>
      <t>(n)(2)(iii)(A) of this section.</t>
    </r>
  </si>
  <si>
    <r>
      <rPr>
        <b/>
        <i/>
        <sz val="10"/>
        <color theme="1"/>
        <rFont val="Calibri"/>
        <family val="2"/>
      </rPr>
      <t>Cement kilns under §63.1220</t>
    </r>
    <r>
      <rPr>
        <sz val="10"/>
        <color theme="1"/>
        <rFont val="Calibri"/>
        <family val="2"/>
      </rPr>
      <t xml:space="preserve"> — (A) When complying with the emission standards under §63.1220(a)(3)(i), (a)(4)(i), (b)(3)(i), and (b)(4)(i), you must establish 12-hour rolling average feedrate limits for semivolatile and low volatile metals as the thermal concentration of semivolatile metals or low volatile metals in all hazardous waste feedstreams. You must calculate hazardous waste thermal concentrations for semivolatile metals and low volatile metals for each run as the total mass feedrate of semivolatile metals or low volatile metals for all hazardous waste feedstreams divided by the total heat input rate for all hazardous waste feedstreams. The 12-hour rolling average feedrate limits for semivolatile metals and low volatile metals are the average of the test run averages, calculated on a thermal concentration basis, for all hazardous waste feeds.</t>
    </r>
  </si>
  <si>
    <r>
      <t>Maximum feedrate of semivolatile and low volatile metals</t>
    </r>
    <r>
      <rPr>
        <i/>
        <sz val="10"/>
        <color theme="1"/>
        <rFont val="Calibri"/>
        <family val="2"/>
      </rPr>
      <t>.</t>
    </r>
  </si>
  <si>
    <r>
      <rPr>
        <b/>
        <i/>
        <sz val="10"/>
        <color theme="1"/>
        <rFont val="Calibri"/>
        <family val="2"/>
      </rPr>
      <t>Maximum inlet temperature to dry particulate matter air pollution control device</t>
    </r>
    <r>
      <rPr>
        <i/>
        <sz val="10"/>
        <color theme="1"/>
        <rFont val="Calibri"/>
        <family val="2"/>
      </rPr>
      <t xml:space="preserve">. </t>
    </r>
    <r>
      <rPr>
        <sz val="10"/>
        <color theme="1"/>
        <rFont val="Calibri"/>
        <family val="2"/>
      </rPr>
      <t>The source must establish a limit on the maximum inlet temperature to the primary dry metals emissions control device (e.g., electrostatic precipitator, baghouse) on an hourly rolling average basis as the average of the test run averages.(Also see Section 1.C.2.a)</t>
    </r>
  </si>
  <si>
    <r>
      <rPr>
        <b/>
        <i/>
        <sz val="10"/>
        <color rgb="FF000000"/>
        <rFont val="Calibri"/>
        <family val="2"/>
      </rPr>
      <t>Semivolatile metals and low volatility metals</t>
    </r>
    <r>
      <rPr>
        <i/>
        <sz val="10"/>
        <color rgb="FF000000"/>
        <rFont val="Calibri"/>
        <family val="2"/>
      </rPr>
      <t>.</t>
    </r>
    <r>
      <rPr>
        <sz val="10"/>
        <color rgb="FF000000"/>
        <rFont val="Calibri"/>
        <family val="2"/>
      </rPr>
      <t xml:space="preserve"> The source must comply with the semivolatile metal (cadmium and lead) and low volatile metal (arsenic, beryllium, and chromium) emission standards by establishing and complying with the following operating parameter limits. The source must base the limits on operations during the comprehensive performance test, unless the limits are based on manufacturer specifications.</t>
    </r>
  </si>
  <si>
    <r>
      <rPr>
        <b/>
        <i/>
        <sz val="10"/>
        <color rgb="FF000000"/>
        <rFont val="Calibri"/>
        <family val="2"/>
      </rPr>
      <t>Maximum ash feedrate</t>
    </r>
    <r>
      <rPr>
        <i/>
        <sz val="10"/>
        <color rgb="FF000000"/>
        <rFont val="Calibri"/>
        <family val="2"/>
      </rPr>
      <t>.</t>
    </r>
    <r>
      <rPr>
        <sz val="10"/>
        <color rgb="FF000000"/>
        <rFont val="Calibri"/>
        <family val="2"/>
      </rPr>
      <t xml:space="preserve"> </t>
    </r>
    <r>
      <rPr>
        <sz val="10"/>
        <color theme="1"/>
        <rFont val="Calibri"/>
        <family val="2"/>
      </rPr>
      <t>Owners and operators of hazardous waste incinerators, solid fuel boilers, and liquid fuel boilers must establish a maximum ash feedrate limit as a 12-hour rolling average based on the average of the test run averages. This requirement is waived, however, if the source complies with the particulate matter detection system requirements under §63.1206(c)(9).</t>
    </r>
    <r>
      <rPr>
        <sz val="10"/>
        <color rgb="FF000000"/>
        <rFont val="Calibri"/>
        <family val="2"/>
      </rPr>
      <t xml:space="preserve"> (See 1.B.1.b).</t>
    </r>
  </si>
  <si>
    <r>
      <rPr>
        <b/>
        <i/>
        <sz val="10"/>
        <color rgb="FF000000"/>
        <rFont val="Calibri"/>
        <family val="2"/>
      </rPr>
      <t>Maximum flue gas flowrate or production rate</t>
    </r>
    <r>
      <rPr>
        <i/>
        <sz val="10"/>
        <color rgb="FF000000"/>
        <rFont val="Calibri"/>
        <family val="2"/>
      </rPr>
      <t>.</t>
    </r>
    <r>
      <rPr>
        <sz val="10"/>
        <color rgb="FF000000"/>
        <rFont val="Calibri"/>
        <family val="2"/>
      </rPr>
      <t xml:space="preserve"> As an indicator of gas residence time in the control device, the source must establish a limit on the maximum flue gas flowrate, the maximum production rate, or another parameter that it documents in the site-specific test plan as an appropriate surrogate for gas residence time, as the average of the maximum hourly rolling averages for each run. The source must comply with this limit on a hourly rolling average basis;(Also see Section 1.C.1.b);</t>
    </r>
  </si>
  <si>
    <r>
      <rPr>
        <i/>
        <sz val="10"/>
        <color theme="1"/>
        <rFont val="Calibri"/>
        <family val="2"/>
      </rPr>
      <t>Chromium—(1) Boilers that feed hazardous waste with a heating value of 10,000 Btu/lb or greater.</t>
    </r>
    <r>
      <rPr>
        <sz val="10"/>
        <color theme="1"/>
        <rFont val="Calibri"/>
        <family val="2"/>
      </rPr>
      <t xml:space="preserve"> (i) The 12-hour rolling average feedrate limit is a hazardous waste thermal concentration limit expressed as pounds of chromium in all hazardous waste feedstreams per million Btu of hazardous waste fed to the boiler. You must establish the 12-hour rolling average feedrate limit as the average of the test run averages.</t>
    </r>
  </si>
  <si>
    <r>
      <rPr>
        <i/>
        <sz val="10"/>
        <color theme="1"/>
        <rFont val="Calibri"/>
        <family val="2"/>
      </rPr>
      <t>Boilers that feed hazardous waste with a heating value less than 10,000 Btu/lb.</t>
    </r>
    <r>
      <rPr>
        <sz val="10"/>
        <color theme="1"/>
        <rFont val="Calibri"/>
        <family val="2"/>
      </rPr>
      <t xml:space="preserve"> You must establish a 12-hour rolling average limit for the total feedrate (lb/hr) of chromium in all feedstreams as the average of the test run averages.</t>
    </r>
  </si>
  <si>
    <r>
      <rPr>
        <b/>
        <i/>
        <sz val="10"/>
        <color theme="1"/>
        <rFont val="Calibri"/>
        <family val="2"/>
      </rPr>
      <t>LVM limits for pumpable wastes</t>
    </r>
    <r>
      <rPr>
        <i/>
        <sz val="10"/>
        <color theme="1"/>
        <rFont val="Calibri"/>
        <family val="2"/>
      </rPr>
      <t>.</t>
    </r>
    <r>
      <rPr>
        <sz val="10"/>
        <color theme="1"/>
        <rFont val="Calibri"/>
        <family val="2"/>
      </rPr>
      <t xml:space="preserve"> The source must establish separate feedrate limits for low volatile metals in pumpable feedstreams using the procedures prescribed above for total low volatile metals. Dual feedrate limits for both pumpable and total feedstreams are not required, however, if the source bases the total feedrate limit solely on the feedrate of pumpable feedstreams.</t>
    </r>
  </si>
  <si>
    <r>
      <rPr>
        <i/>
        <sz val="10"/>
        <color theme="1"/>
        <rFont val="Calibri"/>
        <family val="2"/>
      </rPr>
      <t>Extrapolation of feedrate levels.</t>
    </r>
    <r>
      <rPr>
        <sz val="10"/>
        <color theme="1"/>
        <rFont val="Calibri"/>
        <family val="2"/>
      </rPr>
      <t xml:space="preserve"> In lieu of establishing feedrate limits as specified in paragraphs (n)(2)(ii) through (vi) of this section, you may request as part of the performance test plan under §§63.7(b) and (c) and §§63.1207(e) and (f) to use the semivolatile metal and low volatile metal feedrates and associated emission rates during the comprehensive performance test to extrapolate to higher allowable feedrate limits and emission rates. The extrapolation methodology will be reviewed and approved, as warranted, by the Administrator. The review will consider in particular whether:</t>
    </r>
    <r>
      <rPr>
        <b/>
        <sz val="10"/>
        <color theme="1"/>
        <rFont val="Calibri"/>
        <family val="2"/>
      </rPr>
      <t xml:space="preserve"> </t>
    </r>
  </si>
  <si>
    <t>Performance test metal feedrates are appropriate (i.e. , whether feedrates are at least at normal levels; depending on the heterogeneity of the waste, whether some level of spiking would be appropriate; and whether the physical form and species of spiked material is appropriate); and</t>
  </si>
  <si>
    <r>
      <rPr>
        <i/>
        <sz val="10"/>
        <color theme="1"/>
        <rFont val="Calibri"/>
        <family val="2"/>
      </rPr>
      <t>General.</t>
    </r>
    <r>
      <rPr>
        <sz val="10"/>
        <color theme="1"/>
        <rFont val="Calibri"/>
        <family val="2"/>
      </rPr>
      <t xml:space="preserve"> The source must establish feedrate limits for semivolatile metals (cadmium and lead) and low volatile metals (arsenic, beryllium, and chromium) as follows, except as provided by </t>
    </r>
    <r>
      <rPr>
        <sz val="10"/>
        <color rgb="FF000000"/>
        <rFont val="Calibri"/>
        <family val="2"/>
      </rPr>
      <t>§63.1209</t>
    </r>
    <r>
      <rPr>
        <sz val="10"/>
        <color theme="1"/>
        <rFont val="Calibri"/>
        <family val="2"/>
      </rPr>
      <t>(n)(2)(vii) of this section.</t>
    </r>
  </si>
  <si>
    <r>
      <rPr>
        <b/>
        <i/>
        <sz val="10"/>
        <color theme="1"/>
        <rFont val="Calibri"/>
        <family val="2"/>
      </rPr>
      <t>Other particulate matter control devices.</t>
    </r>
    <r>
      <rPr>
        <b/>
        <sz val="10"/>
        <color theme="1"/>
        <rFont val="Calibri"/>
        <family val="2"/>
      </rPr>
      <t xml:space="preserve"> </t>
    </r>
    <r>
      <rPr>
        <sz val="10"/>
        <color theme="1"/>
        <rFont val="Calibri"/>
        <family val="2"/>
      </rPr>
      <t xml:space="preserve">For each particulate matter control device that is not a fabric filter or high energy wet scrubber, or is not an electrostatic precipitator or ionizing wet scrubber for which the source elects to monitor particulate matter loadings under §63.1206(c)(9) of this chapter for process control, the source must ensure that the control device is properly operated and maintained as required by §63.1206(c)(7) and by monitoring the operation of the control device as follows:
</t>
    </r>
    <r>
      <rPr>
        <b/>
        <sz val="10"/>
        <color theme="1"/>
        <rFont val="Calibri"/>
        <family val="2"/>
      </rPr>
      <t xml:space="preserve">Note to 1.C.4.a.1.d.: </t>
    </r>
    <r>
      <rPr>
        <sz val="10"/>
        <color theme="1"/>
        <rFont val="Calibri"/>
        <family val="2"/>
      </rPr>
      <t xml:space="preserve"> Please note the requirements in §63.1206(c)(9) for electrostatic precipitators and ionizing wet scrubbers for particulate matter detection system requirements.</t>
    </r>
  </si>
  <si>
    <r>
      <rPr>
        <b/>
        <i/>
        <sz val="10"/>
        <color rgb="FF000000"/>
        <rFont val="Calibri"/>
        <family val="2"/>
      </rPr>
      <t>Wet scrubbers</t>
    </r>
    <r>
      <rPr>
        <i/>
        <sz val="10"/>
        <color rgb="FF000000"/>
        <rFont val="Calibri"/>
        <family val="2"/>
      </rPr>
      <t>.</t>
    </r>
    <r>
      <rPr>
        <sz val="10"/>
        <color rgb="FF000000"/>
        <rFont val="Calibri"/>
        <family val="2"/>
      </rPr>
      <t xml:space="preserve"> For sources equipped with wet scrubbers, including ionizing wet scrubbers, high energy wet scrubbers such as venturi, hydrosonic, collision, or free jet wet scrubbers, and low energy wet scrubbers such as spray towers, packed beds, or tray towers, the source must establish limits on the following parameters:</t>
    </r>
  </si>
  <si>
    <r>
      <t>Control device operating parameter limits</t>
    </r>
    <r>
      <rPr>
        <i/>
        <sz val="10"/>
        <color rgb="FF000000"/>
        <rFont val="Calibri"/>
        <family val="2"/>
      </rPr>
      <t>.</t>
    </r>
  </si>
  <si>
    <r>
      <rPr>
        <b/>
        <i/>
        <sz val="10"/>
        <color rgb="FF000000"/>
        <rFont val="Calibri"/>
        <family val="2"/>
      </rPr>
      <t>Particulate matter</t>
    </r>
    <r>
      <rPr>
        <i/>
        <sz val="10"/>
        <color rgb="FF000000"/>
        <rFont val="Calibri"/>
        <family val="2"/>
      </rPr>
      <t>.</t>
    </r>
    <r>
      <rPr>
        <sz val="10"/>
        <color rgb="FF000000"/>
        <rFont val="Calibri"/>
        <family val="2"/>
      </rPr>
      <t xml:space="preserve"> The source must comply with the particulate matter emission standard by establishing and complying with the following operating parameter limits. The source must base the limits on operations during the comprehensive performance test, unless the limits are based on manufacturer specifications.</t>
    </r>
  </si>
  <si>
    <r>
      <rPr>
        <b/>
        <i/>
        <sz val="10"/>
        <color theme="1"/>
        <rFont val="Calibri"/>
        <family val="2"/>
      </rPr>
      <t>Activated carbon bed</t>
    </r>
    <r>
      <rPr>
        <i/>
        <sz val="10"/>
        <color theme="1"/>
        <rFont val="Calibri"/>
        <family val="2"/>
      </rPr>
      <t>.</t>
    </r>
    <r>
      <rPr>
        <sz val="10"/>
        <color theme="1"/>
        <rFont val="Calibri"/>
        <family val="2"/>
      </rPr>
      <t xml:space="preserve"> If the source’s combustor is equipped with an activated carbon bed system, the source must comply with the requirements of §63.1209(k)(7) to assure compliance with the mercury emission standard.</t>
    </r>
  </si>
  <si>
    <r>
      <rPr>
        <b/>
        <i/>
        <sz val="10"/>
        <color theme="1"/>
        <rFont val="Calibri"/>
        <family val="2"/>
      </rPr>
      <t>Activated carbon injection</t>
    </r>
    <r>
      <rPr>
        <i/>
        <sz val="10"/>
        <color theme="1"/>
        <rFont val="Calibri"/>
        <family val="2"/>
      </rPr>
      <t>.</t>
    </r>
    <r>
      <rPr>
        <sz val="10"/>
        <color theme="1"/>
        <rFont val="Calibri"/>
        <family val="2"/>
      </rPr>
      <t xml:space="preserve"> If the source’s combustor is equipped with an activated carbon injection system, the source must establish operating parameter limits prescribed by §§63.1209(k)(5) and (k)(6).</t>
    </r>
  </si>
  <si>
    <r>
      <rPr>
        <b/>
        <i/>
        <sz val="10"/>
        <color theme="1"/>
        <rFont val="Calibri"/>
        <family val="2"/>
      </rPr>
      <t>Wet scrubber</t>
    </r>
    <r>
      <rPr>
        <i/>
        <sz val="10"/>
        <color theme="1"/>
        <rFont val="Calibri"/>
        <family val="2"/>
      </rPr>
      <t>.</t>
    </r>
    <r>
      <rPr>
        <sz val="10"/>
        <color theme="1"/>
        <rFont val="Calibri"/>
        <family val="2"/>
      </rPr>
      <t xml:space="preserve"> If the source’s combustor is equipped with a wet scrubber, the source must establish operating parameter limits prescribed by §63.1209(o)(3), except for §63.1209(o)(3)(iv).</t>
    </r>
  </si>
  <si>
    <r>
      <rPr>
        <b/>
        <i/>
        <sz val="10"/>
        <color theme="1"/>
        <rFont val="Calibri"/>
        <family val="2"/>
      </rPr>
      <t>Extrapolation of feedrate levels</t>
    </r>
    <r>
      <rPr>
        <i/>
        <sz val="10"/>
        <color theme="1"/>
        <rFont val="Calibri"/>
        <family val="2"/>
      </rPr>
      <t>.</t>
    </r>
    <r>
      <rPr>
        <sz val="10"/>
        <color theme="1"/>
        <rFont val="Calibri"/>
        <family val="2"/>
      </rPr>
      <t xml:space="preserve"> In lieu of establishing mercury feedrate limits as specified in </t>
    </r>
    <r>
      <rPr>
        <sz val="10"/>
        <color rgb="FF000000"/>
        <rFont val="Calibri"/>
        <family val="2"/>
      </rPr>
      <t>§§63.1209</t>
    </r>
    <r>
      <rPr>
        <sz val="10"/>
        <color theme="1"/>
        <rFont val="Calibri"/>
        <family val="2"/>
      </rPr>
      <t>(l)(1)(i) through (iv) of this section, the source may request as part of the performance test plan under §§63.7(b) and (c) and §§63.1207 (e) and (f) to use the mercury feedrates and associated emission rates during the comprehensive performance test to extrapolate to higher allowable feedrate limits and emission rates. The extrapolation methodology will be reviewed and approved, as warranted, by the Administrator. The review will consider in particular whether:</t>
    </r>
  </si>
  <si>
    <r>
      <rPr>
        <b/>
        <i/>
        <sz val="10"/>
        <color theme="1"/>
        <rFont val="Calibri"/>
        <family val="2"/>
      </rPr>
      <t>Feedrate of mercury</t>
    </r>
    <r>
      <rPr>
        <i/>
        <sz val="10"/>
        <color theme="1"/>
        <rFont val="Calibri"/>
        <family val="2"/>
      </rPr>
      <t>.</t>
    </r>
    <r>
      <rPr>
        <sz val="10"/>
        <color theme="1"/>
        <rFont val="Calibri"/>
        <family val="2"/>
      </rPr>
      <t xml:space="preserve">  For incinerators and solid fuel boilers, when complying with the mercury emission standards under §§63.1203, 63.1216 and 63.1219, the source must establish a 12-hour rolling average limit for the total feedrate of mercury in all feedstreams as the average of the test run averages.</t>
    </r>
  </si>
  <si>
    <r>
      <rPr>
        <b/>
        <i/>
        <sz val="10"/>
        <color rgb="FF000000"/>
        <rFont val="Calibri"/>
        <family val="2"/>
      </rPr>
      <t>Mercury</t>
    </r>
    <r>
      <rPr>
        <i/>
        <sz val="10"/>
        <color rgb="FF000000"/>
        <rFont val="Calibri"/>
        <family val="2"/>
      </rPr>
      <t>.</t>
    </r>
    <r>
      <rPr>
        <sz val="10"/>
        <color theme="1"/>
        <rFont val="Calibri"/>
        <family val="2"/>
      </rPr>
      <t xml:space="preserve"> The source must comply with the mercury emission standard by establishing and complying with the following operating parameter limits. The source must base the limits on operations during the comprehensive performance test, unless the limits are based on manufacturer specifications.</t>
    </r>
  </si>
  <si>
    <r>
      <rPr>
        <b/>
        <i/>
        <sz val="10"/>
        <color rgb="FF000000"/>
        <rFont val="Calibri"/>
        <family val="2"/>
      </rPr>
      <t>Inhibitor specifications</t>
    </r>
    <r>
      <rPr>
        <i/>
        <sz val="10"/>
        <color rgb="FF000000"/>
        <rFont val="Calibri"/>
        <family val="2"/>
      </rPr>
      <t>.</t>
    </r>
    <r>
      <rPr>
        <sz val="10"/>
        <color rgb="FF000000"/>
        <rFont val="Calibri"/>
        <family val="2"/>
      </rPr>
      <t xml:space="preserve"> (A) The source must specify and use the brand (i.e., manufacturer) and type of inhibitor used during the comprehensive performance test until a subsequent comprehensive performance test is conducted, unless the source documents in the site-specific performance test plan required under §§63.1207(e) and (f) key parameters that affect the effectiveness of the inhibitor and establish limits on those parameters based on the inhibitor used in the performance test.
</t>
    </r>
    <r>
      <rPr>
        <b/>
        <sz val="10"/>
        <color rgb="FF000000"/>
        <rFont val="Calibri"/>
        <family val="2"/>
      </rPr>
      <t xml:space="preserve">Note to 1.C.2.i.2: </t>
    </r>
    <r>
      <rPr>
        <sz val="10"/>
        <color rgb="FF000000"/>
        <rFont val="Calibri"/>
        <family val="2"/>
      </rPr>
      <t xml:space="preserve">Under §63.1209(k)(9)(ii)(B) the source may substitute at any time a different brand or type of inhibitor provided that the replacement has equivalent or improved properties to the inhibitor used in the performance test and conforms to the key parameters the source identifies under </t>
    </r>
    <r>
      <rPr>
        <sz val="10"/>
        <color theme="1"/>
        <rFont val="Calibri"/>
        <family val="2"/>
      </rPr>
      <t>§63.1209</t>
    </r>
    <r>
      <rPr>
        <sz val="10"/>
        <color rgb="FF000000"/>
        <rFont val="Calibri"/>
        <family val="2"/>
      </rPr>
      <t>(k)(9)(ii)(A). The source must include in the operating record documentation that the substitute inhibitor will provide the same level of control as the original inhibitor.</t>
    </r>
  </si>
  <si>
    <r>
      <rPr>
        <b/>
        <i/>
        <sz val="10"/>
        <color rgb="FF000000"/>
        <rFont val="Calibri"/>
        <family val="2"/>
      </rPr>
      <t>Minimum inhibitor feedrate</t>
    </r>
    <r>
      <rPr>
        <i/>
        <sz val="10"/>
        <color rgb="FF000000"/>
        <rFont val="Calibri"/>
        <family val="2"/>
      </rPr>
      <t>.</t>
    </r>
    <r>
      <rPr>
        <sz val="10"/>
        <color rgb="FF000000"/>
        <rFont val="Calibri"/>
        <family val="2"/>
      </rPr>
      <t xml:space="preserve"> The source must establish a limit on minimum inhibitor feedrate on an hourly rolling average as the average of the test run averages;</t>
    </r>
  </si>
  <si>
    <r>
      <rPr>
        <b/>
        <i/>
        <sz val="10"/>
        <color rgb="FF000000"/>
        <rFont val="Calibri"/>
        <family val="2"/>
      </rPr>
      <t>Inhibitor feedrate parameter limits</t>
    </r>
    <r>
      <rPr>
        <i/>
        <sz val="10"/>
        <color rgb="FF000000"/>
        <rFont val="Calibri"/>
        <family val="2"/>
      </rPr>
      <t>.</t>
    </r>
    <r>
      <rPr>
        <sz val="10"/>
        <color rgb="FF000000"/>
        <rFont val="Calibri"/>
        <family val="2"/>
      </rPr>
      <t xml:space="preserve"> If the source feeds a dioxin/furan inhibitor into the combustion system, it must establish limits for the following parameters:(Also see Section 1.A.23)</t>
    </r>
  </si>
  <si>
    <r>
      <rPr>
        <b/>
        <i/>
        <sz val="10"/>
        <color rgb="FF000000"/>
        <rFont val="Calibri"/>
        <family val="2"/>
      </rPr>
      <t>Maximum flue gas temperature</t>
    </r>
    <r>
      <rPr>
        <i/>
        <sz val="10"/>
        <color rgb="FF000000"/>
        <rFont val="Calibri"/>
        <family val="2"/>
      </rPr>
      <t>.</t>
    </r>
    <r>
      <rPr>
        <sz val="10"/>
        <color rgb="FF000000"/>
        <rFont val="Calibri"/>
        <family val="2"/>
      </rPr>
      <t xml:space="preserve"> The source must establish a maximum flue gas temperature limit at the entrance of the catalyst as an hourly rolling average, based on manufacturer's specifications.</t>
    </r>
  </si>
  <si>
    <r>
      <rPr>
        <b/>
        <i/>
        <sz val="10"/>
        <color rgb="FF000000"/>
        <rFont val="Calibri"/>
        <family val="2"/>
      </rPr>
      <t>Catalyst replacement specifications</t>
    </r>
    <r>
      <rPr>
        <i/>
        <sz val="10"/>
        <color rgb="FF000000"/>
        <rFont val="Calibri"/>
        <family val="2"/>
      </rPr>
      <t>.</t>
    </r>
    <r>
      <rPr>
        <sz val="10"/>
        <color rgb="FF000000"/>
        <rFont val="Calibri"/>
        <family val="2"/>
      </rPr>
      <t xml:space="preserve"> When the source replaces a catalyst with a new one, the new catalyst must be equivalent to or better than the one used during the previous comprehensive test, as measured by (A) catalytic metal loading for each metal; (B) space time, expressed in the units 1/s, the maximum rated volumetric flow of combustion gas through the catalyst divided by the volume of the catalyst; and (C) substrate construction, including materials of construction, washcoat type, and pore density;</t>
    </r>
  </si>
  <si>
    <r>
      <rPr>
        <b/>
        <i/>
        <sz val="10"/>
        <color rgb="FF000000"/>
        <rFont val="Calibri"/>
        <family val="2"/>
      </rPr>
      <t>Maximum time in-use</t>
    </r>
    <r>
      <rPr>
        <i/>
        <sz val="10"/>
        <color rgb="FF000000"/>
        <rFont val="Calibri"/>
        <family val="2"/>
      </rPr>
      <t>.</t>
    </r>
    <r>
      <rPr>
        <sz val="10"/>
        <color rgb="FF000000"/>
        <rFont val="Calibri"/>
        <family val="2"/>
      </rPr>
      <t xml:space="preserve"> The source must replace a catalytic oxidizer with a new catalytic oxidizer when it has reached the maximum service time specified by the manufacturer;</t>
    </r>
  </si>
  <si>
    <r>
      <rPr>
        <b/>
        <i/>
        <sz val="10"/>
        <color rgb="FF000000"/>
        <rFont val="Calibri"/>
        <family val="2"/>
      </rPr>
      <t>Minimum flue gas temperature at the entrance of the catalyst</t>
    </r>
    <r>
      <rPr>
        <i/>
        <sz val="10"/>
        <color rgb="FF000000"/>
        <rFont val="Calibri"/>
        <family val="2"/>
      </rPr>
      <t>.</t>
    </r>
    <r>
      <rPr>
        <sz val="10"/>
        <color rgb="FF000000"/>
        <rFont val="Calibri"/>
        <family val="2"/>
      </rPr>
      <t xml:space="preserve"> The source must establish a limit on minimum flue gas temperature at the entrance of the catalyst on an hourly rolling average as the average of the test run averages;</t>
    </r>
  </si>
  <si>
    <r>
      <rPr>
        <b/>
        <i/>
        <sz val="10"/>
        <color rgb="FF000000"/>
        <rFont val="Calibri"/>
        <family val="2"/>
      </rPr>
      <t>Catalytic oxidizer parameter limits</t>
    </r>
    <r>
      <rPr>
        <i/>
        <sz val="10"/>
        <color rgb="FF000000"/>
        <rFont val="Calibri"/>
        <family val="2"/>
      </rPr>
      <t xml:space="preserve">. </t>
    </r>
    <r>
      <rPr>
        <sz val="10"/>
        <color rgb="FF000000"/>
        <rFont val="Calibri"/>
        <family val="2"/>
      </rPr>
      <t>If the combustor is equipped with a catalytic oxidizer, the source must establish limits on the following parameters:</t>
    </r>
  </si>
  <si>
    <r>
      <rPr>
        <b/>
        <i/>
        <sz val="10"/>
        <color rgb="FF000000"/>
        <rFont val="Calibri"/>
        <family val="2"/>
      </rPr>
      <t>Maximum temperature</t>
    </r>
    <r>
      <rPr>
        <i/>
        <sz val="10"/>
        <color rgb="FF000000"/>
        <rFont val="Calibri"/>
        <family val="2"/>
      </rPr>
      <t xml:space="preserve">. </t>
    </r>
    <r>
      <rPr>
        <sz val="10"/>
        <color rgb="FF000000"/>
        <rFont val="Calibri"/>
        <family val="2"/>
      </rPr>
      <t>The source must measure the temperature of the carbon bed at either the bed inlet or exit, and must establish a maximum temperature limit on an hourly rolling average as the average of the test run averages.</t>
    </r>
  </si>
  <si>
    <r>
      <rPr>
        <b/>
        <i/>
        <sz val="10"/>
        <color rgb="FF000000"/>
        <rFont val="Calibri"/>
        <family val="2"/>
      </rPr>
      <t>Carbon specification</t>
    </r>
    <r>
      <rPr>
        <i/>
        <sz val="10"/>
        <color rgb="FF000000"/>
        <rFont val="Calibri"/>
        <family val="2"/>
      </rPr>
      <t>.</t>
    </r>
    <r>
      <rPr>
        <sz val="10"/>
        <color rgb="FF000000"/>
        <rFont val="Calibri"/>
        <family val="2"/>
      </rPr>
      <t xml:space="preserve"> (A) The source must specify and use the brand (i.e., manufacturer) and type of carbon used during the comprehensive performance test until a subsequent comprehensive performance test is conducted, unless it documents in its site-specific performance test plan required under §§63.1207(e) and (f) key parameters that affect adsorption and establish limits on those parameters based on the carbon used in the performance test;
</t>
    </r>
    <r>
      <rPr>
        <b/>
        <sz val="10"/>
        <color rgb="FF000000"/>
        <rFont val="Calibri"/>
        <family val="2"/>
      </rPr>
      <t xml:space="preserve">Note to 1.C.2.g.2: </t>
    </r>
    <r>
      <rPr>
        <sz val="10"/>
        <color rgb="FF000000"/>
        <rFont val="Calibri"/>
        <family val="2"/>
      </rPr>
      <t>Under §63.1209(k)(7)(ii)(B) the source may substitute at any time a different brand or type of carbon provided that the replacement has equivalent or improved properties compared to the carbon used in the performance test. The source must include in the operating record documentation that the substitute carbon will provide an equivalent or improved level of control as the original carbon.</t>
    </r>
  </si>
  <si>
    <r>
      <rPr>
        <b/>
        <i/>
        <sz val="10"/>
        <color rgb="FF000000"/>
        <rFont val="Calibri"/>
        <family val="2"/>
      </rPr>
      <t>Maximum bed life</t>
    </r>
    <r>
      <rPr>
        <i/>
        <sz val="10"/>
        <color rgb="FF000000"/>
        <rFont val="Calibri"/>
        <family val="2"/>
      </rPr>
      <t>.</t>
    </r>
    <r>
      <rPr>
        <sz val="10"/>
        <color rgb="FF000000"/>
        <rFont val="Calibri"/>
        <family val="2"/>
      </rPr>
      <t xml:space="preserve"> (A) The source must monitor performance of the carbon bed consistent with manufacturer’s specifications and recommendations to ensure the carbon bed (or bed segment for sources with multiple segments) has not reached the end of its useful life to minimize dioxin/furan and mercury emissions at least to the levels required by the emission standards; (B) The source must document the procedures in the operations and maintenance plan; (C) The source must record results of the performance monitoring in the operating record; and (D) The source must replace the bed or bed segment before it has reached the end of its useful life to minimize dioxin/furan and mercury emissions at least to the levels required by the emission standards;</t>
    </r>
  </si>
  <si>
    <r>
      <rPr>
        <b/>
        <i/>
        <sz val="10"/>
        <color rgb="FF000000"/>
        <rFont val="Calibri"/>
        <family val="2"/>
      </rPr>
      <t>Carbon bed parameter limits</t>
    </r>
    <r>
      <rPr>
        <i/>
        <sz val="10"/>
        <color rgb="FF000000"/>
        <rFont val="Calibri"/>
        <family val="2"/>
      </rPr>
      <t>.</t>
    </r>
    <r>
      <rPr>
        <sz val="10"/>
        <color rgb="FF000000"/>
        <rFont val="Calibri"/>
        <family val="2"/>
      </rPr>
      <t xml:space="preserve"> If the combustor is equipped with a carbon bed system:(Also see Section 1.A.22):</t>
    </r>
  </si>
  <si>
    <r>
      <rPr>
        <b/>
        <i/>
        <sz val="10"/>
        <color rgb="FF000000"/>
        <rFont val="Calibri"/>
        <family val="2"/>
      </rPr>
      <t>Carbon specification</t>
    </r>
    <r>
      <rPr>
        <i/>
        <sz val="10"/>
        <color rgb="FF000000"/>
        <rFont val="Calibri"/>
        <family val="2"/>
      </rPr>
      <t>.</t>
    </r>
    <r>
      <rPr>
        <sz val="10"/>
        <color rgb="FF000000"/>
        <rFont val="Calibri"/>
        <family val="2"/>
      </rPr>
      <t xml:space="preserve"> The source must specify and use the brand (i.e., manufacturer) and type of carbon used during the comprehensive performance test until a subsequent comprehensive performance test is conducted, unless the source documents in the site-specific performance test plan required under §§63.1207(e) and (f) key parameters that affect adsorption and establish limits on those parameters based on the carbon used in the performance test.</t>
    </r>
    <r>
      <rPr>
        <b/>
        <sz val="10"/>
        <color rgb="FF000000"/>
        <rFont val="Calibri"/>
        <family val="2"/>
      </rPr>
      <t xml:space="preserve">Note to 1.C.2.f.3: </t>
    </r>
    <r>
      <rPr>
        <sz val="10"/>
        <color rgb="FF000000"/>
        <rFont val="Calibri"/>
        <family val="2"/>
      </rPr>
      <t>Under §63.1209(k)(6)(iii)(B) The source may substitute at any time a different brand or type of carbon provided that the replacement has equivalent or improved properties compared to the carbon used in the performance test and conforms to the key sorbent parameters the source identifies under  §63.1209(k)(6)(iii)(A) of this section. The source must include in the operating record documentation that the substitute carbon will provide the same level of control as the original carbon.</t>
    </r>
  </si>
  <si>
    <r>
      <rPr>
        <b/>
        <i/>
        <sz val="10"/>
        <color rgb="FF000000"/>
        <rFont val="Calibri"/>
        <family val="2"/>
      </rPr>
      <t>Carrier fluid</t>
    </r>
    <r>
      <rPr>
        <i/>
        <sz val="10"/>
        <color rgb="FF000000"/>
        <rFont val="Calibri"/>
        <family val="2"/>
      </rPr>
      <t>.</t>
    </r>
    <r>
      <rPr>
        <sz val="10"/>
        <color rgb="FF000000"/>
        <rFont val="Calibri"/>
        <family val="2"/>
      </rPr>
      <t xml:space="preserve"> The source must establish a limit on minimum carrier fluid (gas or liquid) flowrate or pressure drop as an hourly rolling average based on the manufacturer’s specifications. The source must document the specifications in the test plan submitted under §§63.1207(e) and (f);</t>
    </r>
  </si>
  <si>
    <r>
      <rPr>
        <b/>
        <i/>
        <sz val="10"/>
        <color rgb="FF000000"/>
        <rFont val="Calibri"/>
        <family val="2"/>
      </rPr>
      <t>Carbon feedrate</t>
    </r>
    <r>
      <rPr>
        <i/>
        <sz val="10"/>
        <color rgb="FF000000"/>
        <rFont val="Calibri"/>
        <family val="2"/>
      </rPr>
      <t>.</t>
    </r>
    <r>
      <rPr>
        <sz val="10"/>
        <color rgb="FF000000"/>
        <rFont val="Calibri"/>
        <family val="2"/>
      </rPr>
      <t xml:space="preserve"> The source must establish a limit on minimum carbon injection rate on an hourly rolling average calculated as the average of the test run averages. If the carbon injection system injects carbon at more than one location, the source must establish a carbon feedrate limit for each location;</t>
    </r>
  </si>
  <si>
    <r>
      <rPr>
        <b/>
        <i/>
        <sz val="10"/>
        <color rgb="FF000000"/>
        <rFont val="Calibri"/>
        <family val="2"/>
      </rPr>
      <t>Activated carbon injection parameter limits</t>
    </r>
    <r>
      <rPr>
        <i/>
        <sz val="10"/>
        <color rgb="FF000000"/>
        <rFont val="Calibri"/>
        <family val="2"/>
      </rPr>
      <t>.</t>
    </r>
    <r>
      <rPr>
        <sz val="10"/>
        <color rgb="FF000000"/>
        <rFont val="Calibri"/>
        <family val="2"/>
      </rPr>
      <t xml:space="preserve"> If the combustor is equipped with an activated carbon injection system:(Also see Section 1.A.21):</t>
    </r>
  </si>
  <si>
    <r>
      <rPr>
        <b/>
        <i/>
        <sz val="10"/>
        <color rgb="FF000000"/>
        <rFont val="Calibri"/>
        <family val="2"/>
      </rPr>
      <t>Particulate matter operating limit</t>
    </r>
    <r>
      <rPr>
        <i/>
        <sz val="10"/>
        <color rgb="FF000000"/>
        <rFont val="Calibri"/>
        <family val="2"/>
      </rPr>
      <t>.</t>
    </r>
    <r>
      <rPr>
        <sz val="10"/>
        <color rgb="FF000000"/>
        <rFont val="Calibri"/>
        <family val="2"/>
      </rPr>
      <t xml:space="preserve"> If the combustor is equipped with an activated carbon injection, the source must establish operating parameter limits on the particulate matter control device as specified under §63.1209(m)(1);(Also see Section 1.C.4.a)</t>
    </r>
  </si>
  <si>
    <r>
      <rPr>
        <b/>
        <i/>
        <sz val="10"/>
        <color rgb="FF000000"/>
        <rFont val="Calibri"/>
        <family val="2"/>
      </rPr>
      <t>Maximum waste feedrate</t>
    </r>
    <r>
      <rPr>
        <i/>
        <sz val="10"/>
        <color rgb="FF000000"/>
        <rFont val="Calibri"/>
        <family val="2"/>
      </rPr>
      <t>.</t>
    </r>
    <r>
      <rPr>
        <sz val="10"/>
        <color rgb="FF000000"/>
        <rFont val="Calibri"/>
        <family val="2"/>
      </rPr>
      <t xml:space="preserve"> (i) The source must establish limits on the maximum pumpable and total (pumpable and nonpumpable) waste feedrate for each location where waste is fed. (ii) The source must establish the limits as the average of the maximum hourly rolling averages for each run. (iii) The source must comply with the feedrate limit(s) on a hourly rolling average basis; (Also see Section 1.C.1.c)</t>
    </r>
  </si>
  <si>
    <r>
      <rPr>
        <b/>
        <i/>
        <sz val="10"/>
        <color rgb="FF000000"/>
        <rFont val="Calibri"/>
        <family val="2"/>
      </rPr>
      <t>Maximum flue gas flowrate or production rate</t>
    </r>
    <r>
      <rPr>
        <i/>
        <sz val="10"/>
        <color rgb="FF000000"/>
        <rFont val="Calibri"/>
        <family val="2"/>
      </rPr>
      <t>.</t>
    </r>
    <r>
      <rPr>
        <sz val="10"/>
        <color rgb="FF000000"/>
        <rFont val="Calibri"/>
        <family val="2"/>
      </rPr>
      <t xml:space="preserve"> (i) As an indicator of gas residence time in the control device, the source must establish and comply with a limit on the maximum flue gas flowrate, the maximum production rate, or another parameter that the source documents in the site-specific test plan as an appropriate surrogate for gas residence time, as the average of the maximum hourly rolling averages for each run. (ii) The source must comply with this limit on a hourly rolling average basis; (Also see Section 1.C.1.b);</t>
    </r>
  </si>
  <si>
    <r>
      <rPr>
        <b/>
        <i/>
        <sz val="10"/>
        <color rgb="FF000000"/>
        <rFont val="Calibri"/>
        <family val="2"/>
      </rPr>
      <t>Minimum combustion chamber temperature</t>
    </r>
    <r>
      <rPr>
        <i/>
        <sz val="10"/>
        <color rgb="FF000000"/>
        <rFont val="Calibri"/>
        <family val="2"/>
      </rPr>
      <t>.</t>
    </r>
    <r>
      <rPr>
        <sz val="10"/>
        <color rgb="FF000000"/>
        <rFont val="Calibri"/>
        <family val="2"/>
      </rPr>
      <t xml:space="preserve"> (i) </t>
    </r>
    <r>
      <rPr>
        <sz val="10"/>
        <color theme="1"/>
        <rFont val="Calibri"/>
        <family val="2"/>
      </rPr>
      <t xml:space="preserve">For sources other than cement kilns, the source must measure the temperature of each combustion chamber at a location that best represents, as practicable, the bulk gas temperature in the combustion zone. The source must document the temperature measurement location in the test plan the source submits under §§63.1207(e) and (f); </t>
    </r>
    <r>
      <rPr>
        <sz val="10"/>
        <color rgb="FF000000"/>
        <rFont val="Calibri"/>
        <family val="2"/>
      </rPr>
      <t>(ii) The source must establish a minimum hourly rolling average limit as the average of the test run averages; (Also see Sections 1.A.20 and 1.C.1.a)</t>
    </r>
  </si>
  <si>
    <r>
      <rPr>
        <b/>
        <i/>
        <sz val="10"/>
        <color rgb="FF000000"/>
        <rFont val="Calibri"/>
        <family val="2"/>
      </rPr>
      <t>Dioxins and furans</t>
    </r>
    <r>
      <rPr>
        <i/>
        <sz val="10"/>
        <color rgb="FF000000"/>
        <rFont val="Calibri"/>
        <family val="2"/>
      </rPr>
      <t xml:space="preserve">. </t>
    </r>
    <r>
      <rPr>
        <sz val="10"/>
        <color rgb="FF000000"/>
        <rFont val="Calibri"/>
        <family val="2"/>
      </rPr>
      <t>The source must comply with the dioxin and furans emission standard by establishing and complying with the following operating parameter limits. The source must base the limits on operations during the comprehensive performance test, unless the limits are based on manufacturer specifications.</t>
    </r>
  </si>
  <si>
    <r>
      <rPr>
        <b/>
        <i/>
        <sz val="10"/>
        <color rgb="FF000000"/>
        <rFont val="Calibri"/>
        <family val="2"/>
      </rPr>
      <t>Operation of waste firing system</t>
    </r>
    <r>
      <rPr>
        <i/>
        <sz val="10"/>
        <color rgb="FF000000"/>
        <rFont val="Calibri"/>
        <family val="2"/>
      </rPr>
      <t xml:space="preserve">. </t>
    </r>
    <r>
      <rPr>
        <sz val="10"/>
        <color rgb="FF000000"/>
        <rFont val="Calibri"/>
        <family val="2"/>
      </rPr>
      <t>The source must specify operating parameters and limits to ensure that good operation of each hazardous waste firing system is maintained.</t>
    </r>
  </si>
  <si>
    <r>
      <rPr>
        <i/>
        <sz val="10"/>
        <color rgb="FF000000"/>
        <rFont val="Calibri"/>
        <family val="2"/>
      </rPr>
      <t>M</t>
    </r>
    <r>
      <rPr>
        <b/>
        <i/>
        <sz val="10"/>
        <color rgb="FF000000"/>
        <rFont val="Calibri"/>
        <family val="2"/>
      </rPr>
      <t>aximum hazardous waste feedrate</t>
    </r>
    <r>
      <rPr>
        <i/>
        <sz val="10"/>
        <color rgb="FF000000"/>
        <rFont val="Calibri"/>
        <family val="2"/>
      </rPr>
      <t>.</t>
    </r>
    <r>
      <rPr>
        <sz val="10"/>
        <color rgb="FF000000"/>
        <rFont val="Calibri"/>
        <family val="2"/>
      </rPr>
      <t xml:space="preserve"> (i) The source must establish limits on the maximum pumpable and total (i.e., pumpable and nonpumpable) hazardous waste feedrate for each location where hazardous waste is fed; (ii) The source must establish limits as the average of the maximum hourly rolling averages for each run; (iii) The source must comply with this limit on a hourly rolling average basis;</t>
    </r>
  </si>
  <si>
    <r>
      <rPr>
        <b/>
        <i/>
        <sz val="10"/>
        <color rgb="FF000000"/>
        <rFont val="Calibri"/>
        <family val="2"/>
      </rPr>
      <t>Maximum flue gas flowrate or production rate</t>
    </r>
    <r>
      <rPr>
        <i/>
        <sz val="10"/>
        <color rgb="FF000000"/>
        <rFont val="Calibri"/>
        <family val="2"/>
      </rPr>
      <t>.</t>
    </r>
    <r>
      <rPr>
        <sz val="10"/>
        <color rgb="FF000000"/>
        <rFont val="Calibri"/>
        <family val="2"/>
      </rPr>
      <t xml:space="preserve">  As an indicator of gas residence time in the control device, the source must establish and comply with a limit on the maximum flue gas flowrate, the maximum production rate, or another parameter that the source documents in the site-specific test plan as an appropriate surrogate for gas residence time, as the average of the maximum hourly rolling averages for each run;  The source must comply with this limit on a hourly rolling average basis;</t>
    </r>
  </si>
  <si>
    <r>
      <rPr>
        <b/>
        <i/>
        <sz val="10"/>
        <color rgb="FF000000"/>
        <rFont val="Calibri"/>
        <family val="2"/>
      </rPr>
      <t>Minimum combustion chamber temperature</t>
    </r>
    <r>
      <rPr>
        <i/>
        <sz val="10"/>
        <color rgb="FF000000"/>
        <rFont val="Calibri"/>
        <family val="2"/>
      </rPr>
      <t>.</t>
    </r>
    <r>
      <rPr>
        <sz val="10"/>
        <color rgb="FF000000"/>
        <rFont val="Calibri"/>
        <family val="2"/>
      </rPr>
      <t xml:space="preserve"> (i) The source must measure the temperature of each combustion chamber at a location that best represents, as practicable, the bulk gas temperature in the combustion zone. The source must document the temperature measurement location in the test plan; (ii) The source must establish a minimum hourly rolling average limit as the average of the test run averages;(Also see Section 1.A.20 of this checklist)</t>
    </r>
  </si>
  <si>
    <r>
      <rPr>
        <b/>
        <i/>
        <sz val="10"/>
        <color rgb="FF000000"/>
        <rFont val="Calibri"/>
        <family val="2"/>
      </rPr>
      <t>Cleaning cycle of the particulate matter control device</t>
    </r>
    <r>
      <rPr>
        <i/>
        <sz val="10"/>
        <color rgb="FF000000"/>
        <rFont val="Calibri"/>
        <family val="2"/>
      </rPr>
      <t>.</t>
    </r>
    <r>
      <rPr>
        <sz val="10"/>
        <color rgb="FF000000"/>
        <rFont val="Calibri"/>
        <family val="2"/>
      </rPr>
      <t xml:space="preserve"> The source must conduct the following tests when the particulate matter control device undergoes its normal (or more frequent) cleaning cycle: the particulate matter, semivolatile metal, and low volatile metal performance tests; and the dioxin/furan and mercury performance tests if activated carbon injection or a carbon bed is used.</t>
    </r>
  </si>
  <si>
    <r>
      <rPr>
        <b/>
        <i/>
        <sz val="10"/>
        <color rgb="FF000000"/>
        <rFont val="Calibri"/>
        <family val="2"/>
      </rPr>
      <t>Ash feedrate</t>
    </r>
    <r>
      <rPr>
        <i/>
        <sz val="10"/>
        <color rgb="FF000000"/>
        <rFont val="Calibri"/>
        <family val="2"/>
      </rPr>
      <t>.</t>
    </r>
    <r>
      <rPr>
        <sz val="10"/>
        <color rgb="FF000000"/>
        <rFont val="Calibri"/>
        <family val="2"/>
      </rPr>
      <t xml:space="preserve"> For hazardous waste incinerators, the source must conduct the following tests when feeding normal (or higher) levels of ash; the semivolatile metal and low volatile metal performance tests; and the dioxin/furan and mercury performance tests; and the dioxin/furan and mercury performance tests if activated carbon injection or a carbon bed is used;</t>
    </r>
  </si>
  <si>
    <r>
      <rPr>
        <b/>
        <i/>
        <sz val="10"/>
        <color rgb="FF000000"/>
        <rFont val="Calibri"/>
        <family val="2"/>
      </rPr>
      <t>Chlorine feedrate</t>
    </r>
    <r>
      <rPr>
        <i/>
        <sz val="10"/>
        <color rgb="FF000000"/>
        <rFont val="Calibri"/>
        <family val="2"/>
      </rPr>
      <t>.</t>
    </r>
    <r>
      <rPr>
        <sz val="10"/>
        <color rgb="FF000000"/>
        <rFont val="Calibri"/>
        <family val="2"/>
      </rPr>
      <t xml:space="preserve"> The source must feed normal (or higher) levels of chlorine during the dioxin/furan performance test;</t>
    </r>
  </si>
  <si>
    <r>
      <rPr>
        <b/>
        <i/>
        <sz val="10"/>
        <color rgb="FF000000"/>
        <rFont val="Calibri"/>
        <family val="2"/>
      </rPr>
      <t>Operations during testing</t>
    </r>
    <r>
      <rPr>
        <i/>
        <sz val="10"/>
        <color rgb="FF000000"/>
        <rFont val="Calibri"/>
        <family val="2"/>
      </rPr>
      <t>.</t>
    </r>
    <r>
      <rPr>
        <sz val="10"/>
        <color rgb="FF000000"/>
        <rFont val="Calibri"/>
        <family val="2"/>
      </rPr>
      <t xml:space="preserve"> For the following parameters, the source must operate the combustor during the performance test under normal conditions (or conditions that will result in higher than normal emissions):</t>
    </r>
  </si>
  <si>
    <r>
      <t>Operating conditions during testing</t>
    </r>
    <r>
      <rPr>
        <i/>
        <sz val="10"/>
        <color rgb="FF000000"/>
        <rFont val="Calibri"/>
        <family val="2"/>
      </rPr>
      <t>.</t>
    </r>
    <r>
      <rPr>
        <i/>
        <sz val="10"/>
        <color theme="1"/>
        <rFont val="Calibri"/>
        <family val="2"/>
      </rPr>
      <t xml:space="preserve"> </t>
    </r>
    <r>
      <rPr>
        <sz val="10"/>
        <color theme="1"/>
        <rFont val="Calibri"/>
        <family val="2"/>
      </rPr>
      <t>The source must comply with the provisions of §63.7(e). Conducting performance testing under operating conditions representative of the extreme range of normal conditions is consistent with the requirement of §63.7(e)(1) to conduct performance testing under representative operating conditions.</t>
    </r>
  </si>
  <si>
    <r>
      <rPr>
        <b/>
        <i/>
        <sz val="10"/>
        <color rgb="FF000000"/>
        <rFont val="Calibri"/>
        <family val="2"/>
      </rPr>
      <t>Particulate matter.</t>
    </r>
    <r>
      <rPr>
        <i/>
        <sz val="10"/>
        <color rgb="FF000000"/>
        <rFont val="Calibri"/>
        <family val="2"/>
      </rPr>
      <t xml:space="preserve"> </t>
    </r>
    <r>
      <rPr>
        <sz val="10"/>
        <color rgb="FF000000"/>
        <rFont val="Calibri"/>
        <family val="2"/>
      </rPr>
      <t xml:space="preserve">The source must use Methods 5 or 5i, provided in appendix A, part 60 of this chapter, to demonstrate compliance with the emission standard for particulate matter.
</t>
    </r>
    <r>
      <rPr>
        <b/>
        <sz val="10"/>
        <color rgb="FF000000"/>
        <rFont val="Calibri"/>
        <family val="2"/>
      </rPr>
      <t xml:space="preserve">Note to 1.A.5.a.4: </t>
    </r>
    <r>
      <rPr>
        <sz val="10"/>
        <color rgb="FF000000"/>
        <rFont val="Calibri"/>
        <family val="2"/>
      </rPr>
      <t>The selection of the method depends on the expected PM emissions level during the performance test. In cases of low levels of particulate matter (i.e., for total train catches of less than 50 mg), it is recommended that Method 5i be used.  For higher emissions, Method 5 may be used. Note that this total train catch is not intended to be a data acceptance criterion. Thus, total train catches exceeding 50 mg do not invalidate the method.  In practice this will likely mean that all incinerators and most lightweight aggregate kilns will use Method 5i for compliance, while some lightweight aggregate kilns and some cement kilns will use Method 5. Note that Method 5i has been shown to have better precision than Method 5. (Technical Support Document Volume IV)</t>
    </r>
  </si>
  <si>
    <r>
      <t>Hydrogen chloride and chlorine gas</t>
    </r>
    <r>
      <rPr>
        <i/>
        <sz val="10"/>
        <color theme="1"/>
        <rFont val="Calibri"/>
        <family val="2"/>
      </rPr>
      <t xml:space="preserve"> </t>
    </r>
  </si>
  <si>
    <r>
      <rPr>
        <b/>
        <i/>
        <sz val="10"/>
        <color rgb="FF000000"/>
        <rFont val="Calibri"/>
        <family val="2"/>
      </rPr>
      <t>Metals</t>
    </r>
    <r>
      <rPr>
        <i/>
        <sz val="10"/>
        <color rgb="FF000000"/>
        <rFont val="Calibri"/>
        <family val="2"/>
      </rPr>
      <t>.</t>
    </r>
    <r>
      <rPr>
        <sz val="10"/>
        <color rgb="FF000000"/>
        <rFont val="Calibri"/>
        <family val="2"/>
      </rPr>
      <t xml:space="preserve"> The source must use Method 29, provided in appendix A, part 60 of this chapter, to demonstrate compliance with emission standard for cadmium and lead (combined); and arsenic, beryllium, and chromium (combined); and mercury.</t>
    </r>
  </si>
  <si>
    <r>
      <rPr>
        <b/>
        <i/>
        <sz val="10"/>
        <color rgb="FF000000"/>
        <rFont val="Calibri"/>
        <family val="2"/>
      </rPr>
      <t>Dioxins and furans</t>
    </r>
    <r>
      <rPr>
        <i/>
        <sz val="10"/>
        <color rgb="FF000000"/>
        <rFont val="Calibri"/>
        <family val="2"/>
      </rPr>
      <t>.</t>
    </r>
    <r>
      <rPr>
        <sz val="10"/>
        <color theme="1"/>
        <rFont val="Calibri"/>
        <family val="2"/>
      </rPr>
      <t xml:space="preserve"> To determine compliance with the emission standard for dioxins and furans, the source must use:</t>
    </r>
  </si>
  <si>
    <r>
      <t>General</t>
    </r>
    <r>
      <rPr>
        <i/>
        <sz val="10"/>
        <color rgb="FF000000"/>
        <rFont val="Calibri"/>
        <family val="2"/>
      </rPr>
      <t xml:space="preserve">. </t>
    </r>
    <r>
      <rPr>
        <sz val="10"/>
        <color rgb="FF000000"/>
        <rFont val="Calibri"/>
        <family val="2"/>
      </rPr>
      <t>The source must provide the following:</t>
    </r>
  </si>
  <si>
    <r>
      <rPr>
        <b/>
        <i/>
        <sz val="10"/>
        <color theme="1"/>
        <rFont val="Calibri"/>
        <family val="2"/>
      </rPr>
      <t>Other Test Methods</t>
    </r>
    <r>
      <rPr>
        <i/>
        <sz val="10"/>
        <color theme="1"/>
        <rFont val="Calibri"/>
        <family val="2"/>
      </rPr>
      <t xml:space="preserve">.  </t>
    </r>
    <r>
      <rPr>
        <sz val="10"/>
        <color theme="1"/>
        <rFont val="Calibri"/>
        <family val="2"/>
      </rPr>
      <t xml:space="preserve">The source  may use applicable test methods in EPA Publication SW-846, as incorporated by reference in </t>
    </r>
    <r>
      <rPr>
        <sz val="10"/>
        <color rgb="FF000000"/>
        <rFont val="Calibri"/>
        <family val="2"/>
      </rPr>
      <t>§63.1208</t>
    </r>
    <r>
      <rPr>
        <sz val="10"/>
        <color theme="1"/>
        <rFont val="Calibri"/>
        <family val="2"/>
      </rPr>
      <t xml:space="preserve">(a) of this section, as necessary to demonstrate compliance with requirements of this subpart, except as otherwise specified in </t>
    </r>
    <r>
      <rPr>
        <sz val="10"/>
        <color rgb="FF000000"/>
        <rFont val="Calibri"/>
        <family val="2"/>
      </rPr>
      <t>§§</t>
    </r>
    <r>
      <rPr>
        <sz val="10"/>
        <color theme="1"/>
        <rFont val="Calibri"/>
        <family val="2"/>
      </rPr>
      <t>63.1208(b)(2)–(b)(6).</t>
    </r>
  </si>
  <si>
    <r>
      <rPr>
        <b/>
        <i/>
        <sz val="10"/>
        <color rgb="FF000000"/>
        <rFont val="Calibri"/>
        <family val="2"/>
      </rPr>
      <t>Feedstream analytical methods.</t>
    </r>
    <r>
      <rPr>
        <sz val="10"/>
        <color theme="1"/>
        <rFont val="Calibri"/>
        <family val="2"/>
      </rPr>
      <t xml:space="preserve">  The source may use any reliable analytical method to determine feedstream concentrations of metals, chlorine, and other constituents. It is the source’s responsibility to ensure that the sampling and analysis procedures are unbiased, precise, and that the results are representative of the feedstream.</t>
    </r>
  </si>
  <si>
    <r>
      <rPr>
        <b/>
        <i/>
        <sz val="10"/>
        <color theme="1"/>
        <rFont val="Calibri"/>
        <family val="2"/>
      </rPr>
      <t>Opacity</t>
    </r>
    <r>
      <rPr>
        <i/>
        <sz val="10"/>
        <color theme="1"/>
        <rFont val="Calibri"/>
        <family val="2"/>
      </rPr>
      <t>.</t>
    </r>
    <r>
      <rPr>
        <sz val="10"/>
        <color theme="1"/>
        <rFont val="Calibri"/>
        <family val="2"/>
      </rPr>
      <t xml:space="preserve"> If the source determines compliance with the opacity standard under the monitoring requirements of §§63.1209(a)(1)(iv) and (a)(1)(v), the source must use Method 9, provided in appendix A, part 60 of this chapter.</t>
    </r>
  </si>
  <si>
    <r>
      <rPr>
        <b/>
        <i/>
        <sz val="10"/>
        <color rgb="FF000000"/>
        <rFont val="Calibri"/>
        <family val="2"/>
      </rPr>
      <t>Quality Assurance Program</t>
    </r>
    <r>
      <rPr>
        <sz val="10"/>
        <color rgb="FF000000"/>
        <rFont val="Calibri"/>
        <family val="2"/>
      </rPr>
      <t xml:space="preserve">. A Quality Assurance Project Plan (QAPP) should be included for all the proposed analytical work.
</t>
    </r>
    <r>
      <rPr>
        <b/>
        <sz val="10"/>
        <color rgb="FF000000"/>
        <rFont val="Calibri"/>
        <family val="2"/>
      </rPr>
      <t xml:space="preserve">Note to 1.A.5.b: </t>
    </r>
    <r>
      <rPr>
        <sz val="10"/>
        <color rgb="FF000000"/>
        <rFont val="Calibri"/>
        <family val="2"/>
      </rPr>
      <t xml:space="preserve"> The QAPP should consider and be developed in accordance with such EPA documents as (1)  Region 5 policy for Developing Quality Assurance Project Plans (available from www.epa.gov/region5/rcraca/guidance.htm); (2) QA/QC Procedures for Hazardous Waste Incineration (EPA 625-6-89-023); and (3) Component 2f Region 6’s Hazardous Waste Combustion Unit Permitting Manual (available at http://www.epa.gov/earth1r6/6pd/rcra_c/manual/manual.htm)</t>
    </r>
  </si>
  <si>
    <r>
      <rPr>
        <b/>
        <i/>
        <sz val="10"/>
        <color rgb="FF000000"/>
        <rFont val="Calibri"/>
        <family val="2"/>
      </rPr>
      <t>DRE</t>
    </r>
    <r>
      <rPr>
        <i/>
        <sz val="10"/>
        <color rgb="FF000000"/>
        <rFont val="Calibri"/>
        <family val="2"/>
      </rPr>
      <t>.</t>
    </r>
    <r>
      <rPr>
        <sz val="10"/>
        <color rgb="FF000000"/>
        <rFont val="Calibri"/>
        <family val="2"/>
      </rPr>
      <t xml:space="preserve"> The source must establish operating limits during the comprehensive performance test (or during a previous DRE test under provisions of §63.1206(b)(7)) for the following parameters, unless the limits are based on manufacturer specifications, and comply with those limits at all times that hazardous waste remains in the combustion chamber (i.e., the hazardous waste residence time has not transpired since the hazardous waste feed cutoff system was activated):</t>
    </r>
  </si>
  <si>
    <t>Other Useful References for Developing or Reviewing a Comprehensive Performance Test Plan:</t>
  </si>
  <si>
    <t>Because CPT Plan requirements are generally similar to those for RCRA hazardous waste incinerator trial burns and BIF Certification of Compliance testing, guidance for those tests might be useful in developing or reviewing the CPT Plan. Important guidance on those RCRA tests can be found in:</t>
  </si>
  <si>
    <t>• U.S. EPA, “Hazardous Waste Combustion Unit Permitting Manual, Component 1, How to Review a Trial Burn Plan,” Center for Combustion Science and Engineering, MultiMedia Planning and Permitting Division, EPA Region 6, December 1997.</t>
  </si>
  <si>
    <t>• U.S. EPA, “Technical Implementation Document for EPA’s Boiler and Industrial Furnace Regulations,” EPA/530/R-92/011, PB 92-154947, March 1992.</t>
  </si>
  <si>
    <t>• U.S. EPA, “Handbook: Guidance on Setting Permit Conditions and Reporting Trial Burn Results, Volume II of the Hazardous Waste Incineration Guidance Series,” EPA/625/6-89/019, January 1989.</t>
  </si>
  <si>
    <t>The checklist items below this bar do not require review based on the screening information provided.</t>
  </si>
  <si>
    <t>Question</t>
  </si>
  <si>
    <r>
      <t xml:space="preserve">ASTM D 6735–01, Standard Test Method for Measurement of Gaseous Chlorides and Fluorides from Mineral Calcining Exhaust Sources-Impinger Method to measure emissions of hydrogen chloride, and Method 26/26A to measure emissions of chlorine gas, provided that the source follows the provisions in </t>
    </r>
    <r>
      <rPr>
        <sz val="10"/>
        <color rgb="FF000000"/>
        <rFont val="Calibri"/>
        <family val="2"/>
      </rPr>
      <t>§§</t>
    </r>
    <r>
      <rPr>
        <sz val="10"/>
        <color theme="1"/>
        <rFont val="Calibri"/>
        <family val="2"/>
      </rPr>
      <t>63.1208(b)(5)(C)(1) through (6).(1) A test must include three or more runs in which a pair of samples is obtained simultaneously for each run according to section 11.2.6 of ASTM Method D6735–01.(2) The source must calculate the test run standard deviation of each set of paired samples to quantify data precision, according to Equation 1 of this section:
RSD</t>
    </r>
    <r>
      <rPr>
        <vertAlign val="subscript"/>
        <sz val="10"/>
        <color theme="1"/>
        <rFont val="Calibri"/>
        <family val="2"/>
      </rPr>
      <t>TA</t>
    </r>
    <r>
      <rPr>
        <sz val="10"/>
        <color theme="1"/>
        <rFont val="Calibri"/>
        <family val="2"/>
      </rPr>
      <t xml:space="preserve"> = (100) </t>
    </r>
    <r>
      <rPr>
        <i/>
        <sz val="10"/>
        <color theme="1"/>
        <rFont val="Calibri"/>
        <family val="2"/>
      </rPr>
      <t>AbsoluteValue</t>
    </r>
    <r>
      <rPr>
        <sz val="10"/>
        <color theme="1"/>
        <rFont val="Calibri"/>
        <family val="2"/>
      </rPr>
      <t xml:space="preserve"> [ (C1</t>
    </r>
    <r>
      <rPr>
        <vertAlign val="subscript"/>
        <sz val="10"/>
        <color theme="1"/>
        <rFont val="Calibri"/>
        <family val="2"/>
      </rPr>
      <t xml:space="preserve">a </t>
    </r>
    <r>
      <rPr>
        <sz val="10"/>
        <color theme="1"/>
        <rFont val="Calibri"/>
        <family val="2"/>
      </rPr>
      <t>- C2</t>
    </r>
    <r>
      <rPr>
        <vertAlign val="subscript"/>
        <sz val="10"/>
        <color theme="1"/>
        <rFont val="Calibri"/>
        <family val="2"/>
      </rPr>
      <t>a</t>
    </r>
    <r>
      <rPr>
        <sz val="10"/>
        <color theme="1"/>
        <rFont val="Calibri"/>
        <family val="2"/>
      </rPr>
      <t>) / (C1</t>
    </r>
    <r>
      <rPr>
        <vertAlign val="subscript"/>
        <sz val="10"/>
        <color theme="1"/>
        <rFont val="Calibri"/>
        <family val="2"/>
      </rPr>
      <t xml:space="preserve">a </t>
    </r>
    <r>
      <rPr>
        <sz val="10"/>
        <color theme="1"/>
        <rFont val="Calibri"/>
        <family val="2"/>
      </rPr>
      <t>+ C2</t>
    </r>
    <r>
      <rPr>
        <vertAlign val="subscript"/>
        <sz val="10"/>
        <color theme="1"/>
        <rFont val="Calibri"/>
        <family val="2"/>
      </rPr>
      <t>a</t>
    </r>
    <r>
      <rPr>
        <sz val="10"/>
        <color theme="1"/>
        <rFont val="Calibri"/>
        <family val="2"/>
      </rPr>
      <t>) ]  (Eq. 1)
Where:RSD</t>
    </r>
    <r>
      <rPr>
        <vertAlign val="subscript"/>
        <sz val="10"/>
        <color theme="1"/>
        <rFont val="Calibri"/>
        <family val="2"/>
      </rPr>
      <t>TA</t>
    </r>
    <r>
      <rPr>
        <sz val="10"/>
        <color theme="1"/>
        <rFont val="Calibri"/>
        <family val="2"/>
      </rPr>
      <t>= The test run relative standard deviation of sample pair a, percent.C1</t>
    </r>
    <r>
      <rPr>
        <vertAlign val="subscript"/>
        <sz val="10"/>
        <color theme="1"/>
        <rFont val="Calibri"/>
        <family val="2"/>
      </rPr>
      <t>a</t>
    </r>
    <r>
      <rPr>
        <sz val="10"/>
        <color theme="1"/>
        <rFont val="Calibri"/>
        <family val="2"/>
      </rPr>
      <t>and C2</t>
    </r>
    <r>
      <rPr>
        <vertAlign val="subscript"/>
        <sz val="10"/>
        <color theme="1"/>
        <rFont val="Calibri"/>
        <family val="2"/>
      </rPr>
      <t>a</t>
    </r>
    <r>
      <rPr>
        <sz val="10"/>
        <color theme="1"/>
        <rFont val="Calibri"/>
        <family val="2"/>
      </rPr>
      <t>= The HCl concentrations, milligram/dry standard cubic meter (mg/dscm), from the paired samples.
(3) The source must calculate the test average relative standard deviation according to Equation 2 of this section:Where:RSDTA= The test average relative standard deviation, percent.RSDa= The test run relative standard deviation for sample pair a.p = The number of test runs, ≥3.(4) If RSDTA is greater than 20 percent, the data are invalid and the test must be repeated.(5) The post-test analyte spike procedure of section 11.2.7 of ASTM Method D6735–01 is conducted, and the percent recovery is calculated according to section 12.6 of ASTM Method D6735–01.(6) If the percent recovery is between 70 percent and 130 percent, inclusive, the test is valid. If the percent recovery is outside of this range, the data are considered invalid, and the test must be repeated.</t>
    </r>
  </si>
  <si>
    <t>Source</t>
  </si>
  <si>
    <t>Y</t>
  </si>
  <si>
    <t>N</t>
  </si>
  <si>
    <t>N/A</t>
  </si>
  <si>
    <t>Answer VL</t>
  </si>
  <si>
    <t>Exclude?</t>
  </si>
  <si>
    <t>a</t>
  </si>
  <si>
    <t>Source Type</t>
  </si>
  <si>
    <t>Existing</t>
  </si>
  <si>
    <t>Elective Standards for Area Sources</t>
  </si>
  <si>
    <t>Alternative to PM Standards</t>
  </si>
  <si>
    <t>Health-Based Alternative for Total Chlorine</t>
  </si>
  <si>
    <t>DRE DILO</t>
  </si>
  <si>
    <t>One-Time Dioxin/Furan Testing DILO</t>
  </si>
  <si>
    <t>Alternative Standards/DILO Testing</t>
  </si>
  <si>
    <t>Test Waivers</t>
  </si>
  <si>
    <t>Mercury</t>
  </si>
  <si>
    <t>Semivolatile Metals</t>
  </si>
  <si>
    <t>Low Volatility Metals</t>
  </si>
  <si>
    <t>Chlorine/Chloride</t>
  </si>
  <si>
    <t>Requested Alternatives Subject to TCEQ Authority</t>
  </si>
  <si>
    <t>Minor/Intermediate Alternative Test Methods Requested</t>
  </si>
  <si>
    <t>Minor/Intermediate Alternative Monitoring Requested</t>
  </si>
  <si>
    <t>Minor/Intermediate Alternatives to Recordkeeping and Reporting Requested</t>
  </si>
  <si>
    <t>Hazardous Waste Boilers Only</t>
  </si>
  <si>
    <t>Feed Hazardous Waste with Heating Value &lt; 10,000 BTU/lb</t>
  </si>
  <si>
    <t>Air Pollution Control Equipment</t>
  </si>
  <si>
    <t>Low Energy Wet Scrubber</t>
  </si>
  <si>
    <t>High Energy Wet Scrubber</t>
  </si>
  <si>
    <t>Dry Scrubber</t>
  </si>
  <si>
    <t>Baghouse</t>
  </si>
  <si>
    <t>HEPA Filter</t>
  </si>
  <si>
    <t>Ionizing Wet Scrubber</t>
  </si>
  <si>
    <t>Wet Electrostatic Precipitator</t>
  </si>
  <si>
    <t>Electrostatic Precipitator</t>
  </si>
  <si>
    <t>Activated Carbon Injection</t>
  </si>
  <si>
    <t>Activated Carbon Bed</t>
  </si>
  <si>
    <t>Inhibitor</t>
  </si>
  <si>
    <t>Other</t>
  </si>
  <si>
    <t>Continuous Emission Monitors Used for MACT EEE Compliance</t>
  </si>
  <si>
    <t>Oxygen</t>
  </si>
  <si>
    <t>Carbon Monoxide</t>
  </si>
  <si>
    <t>Total Hydrocarbons</t>
  </si>
  <si>
    <t>SCREENING ANSWERS</t>
  </si>
  <si>
    <t>To change any answers, go back to the Screening worksheet and fill out the form again.</t>
  </si>
  <si>
    <t>Feed Hazardous Waste with Heating Value &gt;= 10,000 BTU/lb</t>
  </si>
  <si>
    <t>The TCEQ is committed to accessibility. If you require an accessible version of this checklist that will function with reader-assistive technology, please follow this hyperlink to retrieve a Microsoft Word version. Please note that the interactive functionality of this Excel version does not apply to the Word version.</t>
  </si>
  <si>
    <r>
      <rPr>
        <b/>
        <sz val="11"/>
        <rFont val="Calibri"/>
        <family val="2"/>
        <scheme val="minor"/>
      </rPr>
      <t>CONTACT US</t>
    </r>
    <r>
      <rPr>
        <sz val="11"/>
        <rFont val="Calibri"/>
        <family val="2"/>
        <scheme val="minor"/>
      </rPr>
      <t xml:space="preserve">
For any questions regarding the Comprehensive Performance Test (CPT) Plan requirements or this CPT Plan Checklist, please contact the Industrial and Hazardous Waste Program at 
(512) 239-2335 or by email at</t>
    </r>
    <r>
      <rPr>
        <u/>
        <sz val="11"/>
        <color theme="10"/>
        <rFont val="Calibri"/>
        <family val="2"/>
        <scheme val="minor"/>
      </rPr>
      <t xml:space="preserve"> </t>
    </r>
    <r>
      <rPr>
        <b/>
        <u/>
        <sz val="11"/>
        <color rgb="FF0000FF"/>
        <rFont val="Calibri"/>
        <family val="2"/>
        <scheme val="minor"/>
      </rPr>
      <t>ihwper@tceq.texas.gov</t>
    </r>
    <r>
      <rPr>
        <sz val="11"/>
        <rFont val="Calibri"/>
        <family val="2"/>
        <scheme val="minor"/>
      </rPr>
      <t>.</t>
    </r>
  </si>
  <si>
    <r>
      <t xml:space="preserve">DISCLAIMER
</t>
    </r>
    <r>
      <rPr>
        <sz val="11"/>
        <color theme="1"/>
        <rFont val="Calibri"/>
        <family val="2"/>
        <scheme val="minor"/>
      </rPr>
      <t>This checklist is intended for use in the Comprehensive Performance Test (CPT) Plan preparation and review process and will not be considered a substitute for required CPT Plan submittals or contents. The checklist line items may not be the exact language of the applicable rules, statutes, or federal requirements. Any conflict or questions regarding the rule interpretation should be directed to TCEQ for determination, and disputes will be resolved in favor of the exact language of the rules, statues, or federal requirements. Should any dispute occur in administrative proceeding, the applicant will bear the burden of proof of compliance with any and all applicable TCEQ and deferral statutes, rules, or policies and procedures. This checklist is subject to discovery in administrative and civil legal proceedings and should not be considered confidential from the public. Web links within the checklist have been included as per the federal rules.</t>
    </r>
  </si>
  <si>
    <r>
      <rPr>
        <b/>
        <i/>
        <sz val="11"/>
        <color theme="1"/>
        <rFont val="Calibri"/>
        <family val="2"/>
        <scheme val="minor"/>
      </rPr>
      <t xml:space="preserve">         DRAFT </t>
    </r>
    <r>
      <rPr>
        <i/>
        <sz val="11"/>
        <color theme="1"/>
        <rFont val="Calibri"/>
        <family val="2"/>
        <scheme val="minor"/>
      </rPr>
      <t xml:space="preserve">   v. 2.3                                                                                                                                                                                                                                                                                                                                                            3/5/2018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</si>
</sst>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0"/>
      <color theme="1"/>
      <name val="Calibri"/>
      <family val="2"/>
    </font>
    <font>
      <b/>
      <sz val="10"/>
      <color rgb="FF000000"/>
      <name val="Calibri"/>
      <family val="2"/>
    </font>
    <font>
      <sz val="10"/>
      <color rgb="FF000000"/>
      <name val="Calibri"/>
      <family val="2"/>
    </font>
    <font>
      <b/>
      <sz val="10"/>
      <color theme="1"/>
      <name val="Calibri"/>
      <family val="2"/>
    </font>
    <font>
      <vertAlign val="subscript"/>
      <sz val="10"/>
      <color theme="1"/>
      <name val="Calibri"/>
      <family val="2"/>
    </font>
    <font>
      <i/>
      <sz val="10"/>
      <color theme="1"/>
      <name val="Calibri"/>
      <family val="2"/>
    </font>
    <font>
      <i/>
      <vertAlign val="subscript"/>
      <sz val="10"/>
      <color theme="1"/>
      <name val="Calibri"/>
      <family val="2"/>
    </font>
    <font>
      <b/>
      <i/>
      <sz val="10"/>
      <color rgb="FF000000"/>
      <name val="Calibri"/>
      <family val="2"/>
    </font>
    <font>
      <i/>
      <sz val="10"/>
      <color rgb="FF000000"/>
      <name val="Calibri"/>
      <family val="2"/>
    </font>
    <font>
      <b/>
      <i/>
      <sz val="10"/>
      <color theme="1"/>
      <name val="Calibri"/>
      <family val="2"/>
    </font>
    <font>
      <b/>
      <i/>
      <vertAlign val="subscript"/>
      <sz val="10"/>
      <color theme="1"/>
      <name val="Calibri"/>
      <family val="2"/>
    </font>
    <font>
      <sz val="14"/>
      <color rgb="FF000000"/>
      <name val="Calibri"/>
      <family val="2"/>
    </font>
    <font>
      <b/>
      <sz val="14"/>
      <color rgb="FF000000"/>
      <name val="Calibri"/>
      <family val="2"/>
    </font>
    <font>
      <sz val="11"/>
      <color theme="0"/>
      <name val="Calibri"/>
      <family val="2"/>
      <scheme val="minor"/>
    </font>
    <font>
      <b/>
      <sz val="11"/>
      <color theme="1"/>
      <name val="Calibri"/>
      <family val="2"/>
      <scheme val="minor"/>
    </font>
    <font>
      <b/>
      <sz val="20"/>
      <color theme="1"/>
      <name val="Calibri"/>
      <family val="2"/>
      <scheme val="minor"/>
    </font>
    <font>
      <i/>
      <sz val="11"/>
      <color theme="1"/>
      <name val="Calibri"/>
      <family val="2"/>
      <scheme val="minor"/>
    </font>
    <font>
      <u/>
      <sz val="11"/>
      <color theme="10"/>
      <name val="Calibri"/>
      <family val="2"/>
      <scheme val="minor"/>
    </font>
    <font>
      <sz val="11"/>
      <name val="Calibri"/>
      <family val="2"/>
      <scheme val="minor"/>
    </font>
    <font>
      <b/>
      <sz val="11"/>
      <name val="Calibri"/>
      <family val="2"/>
      <scheme val="minor"/>
    </font>
    <font>
      <b/>
      <u/>
      <sz val="11"/>
      <color rgb="FF0000FF"/>
      <name val="Calibri"/>
      <family val="2"/>
      <scheme val="minor"/>
    </font>
    <font>
      <sz val="10"/>
      <name val="Calibri"/>
      <family val="2"/>
    </font>
    <font>
      <b/>
      <i/>
      <sz val="11"/>
      <color theme="1"/>
      <name val="Calibri"/>
      <family val="2"/>
      <scheme val="minor"/>
    </font>
  </fonts>
  <fills count="9">
    <fill>
      <patternFill patternType="none"/>
    </fill>
    <fill>
      <patternFill patternType="gray125"/>
    </fill>
    <fill>
      <patternFill patternType="solid">
        <fgColor rgb="FFFFFFFF"/>
        <bgColor indexed="64"/>
      </patternFill>
    </fill>
    <fill>
      <patternFill patternType="solid">
        <fgColor rgb="FFCCCCCC"/>
        <bgColor indexed="64"/>
      </patternFill>
    </fill>
    <fill>
      <patternFill patternType="solid">
        <fgColor rgb="FFA6A6A6"/>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2">
    <xf numFmtId="0" fontId="0" fillId="0" borderId="0"/>
    <xf numFmtId="0" fontId="18" fillId="0" borderId="0" applyNumberFormat="0" applyFill="0" applyBorder="0" applyAlignment="0" applyProtection="0"/>
  </cellStyleXfs>
  <cellXfs count="75">
    <xf numFmtId="0" fontId="0" fillId="0" borderId="0" xfId="0"/>
    <xf numFmtId="0" fontId="2" fillId="3" borderId="1" xfId="0"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justify" vertical="center" wrapText="1"/>
    </xf>
    <xf numFmtId="0" fontId="2" fillId="2" borderId="1" xfId="0" applyFont="1" applyFill="1" applyBorder="1" applyAlignment="1">
      <alignment vertical="center" wrapText="1"/>
    </xf>
    <xf numFmtId="0" fontId="1" fillId="2" borderId="1" xfId="0" applyFont="1" applyFill="1" applyBorder="1" applyAlignment="1">
      <alignment vertical="center" wrapText="1"/>
    </xf>
    <xf numFmtId="0" fontId="4" fillId="2" borderId="1" xfId="0" applyFont="1" applyFill="1" applyBorder="1" applyAlignment="1">
      <alignment vertical="center" wrapText="1"/>
    </xf>
    <xf numFmtId="0" fontId="1" fillId="0" borderId="0" xfId="0" applyFont="1" applyAlignment="1">
      <alignment wrapText="1"/>
    </xf>
    <xf numFmtId="0" fontId="1" fillId="0" borderId="1" xfId="0" applyFont="1" applyBorder="1" applyAlignment="1">
      <alignment wrapText="1"/>
    </xf>
    <xf numFmtId="0" fontId="1" fillId="2" borderId="1" xfId="0" applyFont="1" applyFill="1" applyBorder="1" applyAlignment="1">
      <alignment horizontal="left" vertical="center" wrapText="1"/>
    </xf>
    <xf numFmtId="0" fontId="6" fillId="2" borderId="1" xfId="0" applyFont="1" applyFill="1" applyBorder="1" applyAlignment="1">
      <alignment vertical="center" wrapText="1"/>
    </xf>
    <xf numFmtId="0" fontId="10" fillId="2" borderId="1" xfId="0" applyFont="1" applyFill="1" applyBorder="1" applyAlignment="1">
      <alignment vertical="center" wrapText="1"/>
    </xf>
    <xf numFmtId="0" fontId="8" fillId="2" borderId="1" xfId="0" applyFont="1" applyFill="1" applyBorder="1" applyAlignment="1">
      <alignment vertical="center" wrapText="1"/>
    </xf>
    <xf numFmtId="0" fontId="10" fillId="2" borderId="1" xfId="0" applyFont="1" applyFill="1" applyBorder="1" applyAlignment="1">
      <alignment horizontal="left" vertical="center" wrapText="1"/>
    </xf>
    <xf numFmtId="0" fontId="8" fillId="2" borderId="1" xfId="0" applyFont="1" applyFill="1" applyBorder="1" applyAlignment="1">
      <alignment horizontal="left" vertical="center" wrapText="1"/>
    </xf>
    <xf numFmtId="0" fontId="12" fillId="0" borderId="0" xfId="0" applyFont="1" applyAlignment="1">
      <alignment vertical="center" wrapText="1"/>
    </xf>
    <xf numFmtId="0" fontId="13" fillId="0" borderId="0" xfId="0" applyFont="1" applyAlignment="1">
      <alignment vertical="center" wrapText="1"/>
    </xf>
    <xf numFmtId="0" fontId="1" fillId="5" borderId="1" xfId="0" applyFont="1" applyFill="1" applyBorder="1" applyAlignment="1">
      <alignment wrapText="1"/>
    </xf>
    <xf numFmtId="0" fontId="3" fillId="0" borderId="1" xfId="0" applyFont="1" applyFill="1" applyBorder="1" applyAlignment="1" applyProtection="1">
      <alignment vertical="center" wrapText="1"/>
      <protection locked="0"/>
    </xf>
    <xf numFmtId="0" fontId="1" fillId="0" borderId="1" xfId="0" applyFont="1" applyFill="1" applyBorder="1" applyAlignment="1" applyProtection="1">
      <alignment vertical="center" wrapText="1"/>
      <protection locked="0"/>
    </xf>
    <xf numFmtId="0" fontId="3" fillId="0" borderId="1" xfId="0" applyFont="1" applyFill="1" applyBorder="1" applyAlignment="1" applyProtection="1">
      <alignment horizontal="justify" vertical="center" wrapText="1"/>
      <protection locked="0"/>
    </xf>
    <xf numFmtId="0" fontId="3" fillId="2" borderId="1" xfId="0" applyFont="1" applyFill="1" applyBorder="1" applyAlignment="1" applyProtection="1">
      <alignment horizontal="center" vertical="center" wrapText="1"/>
      <protection locked="0"/>
    </xf>
    <xf numFmtId="0" fontId="14" fillId="0" borderId="0" xfId="0" applyFont="1"/>
    <xf numFmtId="0" fontId="0" fillId="0" borderId="0" xfId="0" applyFont="1" applyFill="1"/>
    <xf numFmtId="0" fontId="0" fillId="0" borderId="0" xfId="0" applyFont="1"/>
    <xf numFmtId="0" fontId="3" fillId="4" borderId="1" xfId="0" applyFont="1" applyFill="1" applyBorder="1" applyAlignment="1" applyProtection="1">
      <alignment horizontal="center" vertical="center" wrapText="1"/>
      <protection locked="0"/>
    </xf>
    <xf numFmtId="0" fontId="2" fillId="4" borderId="1" xfId="0" applyFont="1" applyFill="1" applyBorder="1" applyAlignment="1" applyProtection="1">
      <alignment vertical="center" wrapText="1"/>
      <protection locked="0"/>
    </xf>
    <xf numFmtId="0" fontId="3" fillId="4" borderId="1" xfId="0" applyFont="1" applyFill="1" applyBorder="1" applyAlignment="1" applyProtection="1">
      <alignment vertical="center" wrapText="1"/>
      <protection locked="0"/>
    </xf>
    <xf numFmtId="0" fontId="1" fillId="0" borderId="1" xfId="0" applyFont="1" applyBorder="1" applyAlignment="1" applyProtection="1">
      <alignment wrapText="1"/>
      <protection locked="0"/>
    </xf>
    <xf numFmtId="0" fontId="0" fillId="0" borderId="7" xfId="0" applyBorder="1"/>
    <xf numFmtId="0" fontId="0" fillId="0" borderId="9" xfId="0" applyBorder="1" applyAlignment="1">
      <alignment horizontal="right"/>
    </xf>
    <xf numFmtId="0" fontId="0" fillId="0" borderId="10" xfId="0" applyBorder="1" applyAlignment="1">
      <alignment horizontal="right"/>
    </xf>
    <xf numFmtId="0" fontId="0" fillId="0" borderId="11" xfId="0" applyBorder="1" applyAlignment="1">
      <alignment horizontal="right"/>
    </xf>
    <xf numFmtId="0" fontId="0" fillId="0" borderId="12" xfId="0" applyBorder="1"/>
    <xf numFmtId="0" fontId="0" fillId="0" borderId="8" xfId="0" applyFont="1" applyBorder="1"/>
    <xf numFmtId="0" fontId="0" fillId="0" borderId="13" xfId="0" applyBorder="1" applyAlignment="1">
      <alignment horizontal="right"/>
    </xf>
    <xf numFmtId="0" fontId="0" fillId="0" borderId="14" xfId="0" applyFont="1" applyBorder="1"/>
    <xf numFmtId="0" fontId="0" fillId="0" borderId="10" xfId="0" applyFill="1" applyBorder="1" applyAlignment="1">
      <alignment horizontal="right"/>
    </xf>
    <xf numFmtId="0" fontId="16" fillId="0" borderId="0" xfId="0" applyFont="1" applyFill="1" applyBorder="1" applyAlignment="1">
      <alignment horizontal="center" vertical="center"/>
    </xf>
    <xf numFmtId="0" fontId="0" fillId="0" borderId="11" xfId="0" applyFont="1" applyFill="1" applyBorder="1" applyAlignment="1">
      <alignment horizontal="right"/>
    </xf>
    <xf numFmtId="0" fontId="0" fillId="0" borderId="15" xfId="0" applyBorder="1" applyAlignment="1">
      <alignment horizontal="right"/>
    </xf>
    <xf numFmtId="0" fontId="0" fillId="0" borderId="16" xfId="0" applyFont="1" applyBorder="1"/>
    <xf numFmtId="0" fontId="0" fillId="0" borderId="12" xfId="0" applyFont="1" applyFill="1" applyBorder="1" applyAlignment="1"/>
    <xf numFmtId="0" fontId="0" fillId="0" borderId="17" xfId="0" applyBorder="1" applyAlignment="1">
      <alignment horizontal="right"/>
    </xf>
    <xf numFmtId="0" fontId="0" fillId="0" borderId="18" xfId="0" applyBorder="1"/>
    <xf numFmtId="0" fontId="0" fillId="0" borderId="19" xfId="0" applyBorder="1"/>
    <xf numFmtId="0" fontId="17" fillId="0" borderId="0" xfId="0" applyFont="1" applyFill="1" applyBorder="1" applyAlignment="1">
      <alignment horizontal="center"/>
    </xf>
    <xf numFmtId="14" fontId="0" fillId="0" borderId="0" xfId="0" applyNumberFormat="1" applyFont="1" applyAlignment="1">
      <alignment horizontal="left"/>
    </xf>
    <xf numFmtId="0" fontId="0" fillId="0" borderId="0" xfId="0" applyFont="1" applyAlignment="1">
      <alignment vertical="top"/>
    </xf>
    <xf numFmtId="0" fontId="17" fillId="0" borderId="0" xfId="0" applyFont="1" applyAlignment="1">
      <alignment vertical="top"/>
    </xf>
    <xf numFmtId="0" fontId="14" fillId="0" borderId="0" xfId="0" applyFont="1" applyAlignment="1">
      <alignment vertical="top"/>
    </xf>
    <xf numFmtId="0" fontId="0" fillId="0" borderId="0" xfId="0" applyAlignment="1">
      <alignment vertical="top"/>
    </xf>
    <xf numFmtId="0" fontId="15" fillId="0" borderId="20" xfId="0" applyFont="1" applyBorder="1" applyAlignment="1">
      <alignment vertical="center" wrapText="1"/>
    </xf>
    <xf numFmtId="0" fontId="18" fillId="0" borderId="20" xfId="1" applyBorder="1" applyAlignment="1">
      <alignment horizontal="left" vertical="center" wrapText="1"/>
    </xf>
    <xf numFmtId="0" fontId="19" fillId="0" borderId="0" xfId="0" applyFont="1"/>
    <xf numFmtId="0" fontId="22" fillId="0" borderId="0" xfId="0" applyFont="1" applyFill="1" applyAlignment="1">
      <alignment wrapText="1"/>
    </xf>
    <xf numFmtId="0" fontId="22" fillId="0" borderId="0" xfId="0" applyFont="1" applyFill="1" applyAlignment="1">
      <alignment vertical="top" wrapText="1"/>
    </xf>
    <xf numFmtId="0" fontId="18" fillId="0" borderId="0" xfId="1" applyAlignment="1">
      <alignment wrapText="1"/>
    </xf>
    <xf numFmtId="0" fontId="8" fillId="8" borderId="1" xfId="0" applyFont="1" applyFill="1" applyBorder="1" applyAlignment="1">
      <alignment vertical="center" wrapText="1"/>
    </xf>
    <xf numFmtId="0" fontId="2" fillId="8" borderId="1" xfId="0" applyFont="1" applyFill="1" applyBorder="1" applyAlignment="1">
      <alignment vertical="center" wrapText="1"/>
    </xf>
    <xf numFmtId="0" fontId="3" fillId="8" borderId="1" xfId="0" applyFont="1" applyFill="1" applyBorder="1" applyAlignment="1" applyProtection="1">
      <alignment horizontal="center" vertical="center" wrapText="1"/>
      <protection locked="0"/>
    </xf>
    <xf numFmtId="0" fontId="3" fillId="8" borderId="1" xfId="0" applyFont="1" applyFill="1" applyBorder="1" applyAlignment="1">
      <alignment horizontal="left" vertical="center" wrapText="1"/>
    </xf>
    <xf numFmtId="0" fontId="2" fillId="8" borderId="1" xfId="0" applyFont="1" applyFill="1" applyBorder="1" applyAlignment="1" applyProtection="1">
      <alignment vertical="center" wrapText="1"/>
      <protection locked="0"/>
    </xf>
    <xf numFmtId="0" fontId="3" fillId="8" borderId="1" xfId="0" applyFont="1" applyFill="1" applyBorder="1" applyAlignment="1">
      <alignment vertical="center" wrapText="1"/>
    </xf>
    <xf numFmtId="0" fontId="3" fillId="8" borderId="1" xfId="0" applyFont="1" applyFill="1" applyBorder="1" applyAlignment="1" applyProtection="1">
      <alignment vertical="center" wrapText="1"/>
      <protection locked="0"/>
    </xf>
    <xf numFmtId="0" fontId="10" fillId="8" borderId="1" xfId="0" applyFont="1" applyFill="1" applyBorder="1" applyAlignment="1">
      <alignment vertical="center" wrapText="1"/>
    </xf>
    <xf numFmtId="0" fontId="6" fillId="8" borderId="1" xfId="0" applyFont="1" applyFill="1" applyBorder="1" applyAlignment="1">
      <alignment vertical="center" wrapText="1"/>
    </xf>
    <xf numFmtId="0" fontId="1" fillId="8" borderId="1" xfId="0" applyFont="1" applyFill="1" applyBorder="1" applyAlignment="1">
      <alignment vertical="center" wrapText="1"/>
    </xf>
    <xf numFmtId="0" fontId="15" fillId="6" borderId="2" xfId="0" applyFont="1" applyFill="1" applyBorder="1" applyAlignment="1">
      <alignment horizontal="center"/>
    </xf>
    <xf numFmtId="0" fontId="15" fillId="6" borderId="4" xfId="0" applyFont="1" applyFill="1" applyBorder="1" applyAlignment="1">
      <alignment horizontal="center"/>
    </xf>
    <xf numFmtId="0" fontId="15" fillId="6" borderId="5" xfId="0" applyFont="1" applyFill="1" applyBorder="1" applyAlignment="1">
      <alignment horizontal="center"/>
    </xf>
    <xf numFmtId="0" fontId="15" fillId="6" borderId="6" xfId="0" applyFont="1" applyFill="1" applyBorder="1" applyAlignment="1">
      <alignment horizontal="center"/>
    </xf>
    <xf numFmtId="0" fontId="16" fillId="7" borderId="2" xfId="0" applyFont="1" applyFill="1" applyBorder="1" applyAlignment="1">
      <alignment horizontal="center" vertical="center"/>
    </xf>
    <xf numFmtId="0" fontId="16" fillId="7" borderId="3" xfId="0" applyFont="1" applyFill="1" applyBorder="1" applyAlignment="1">
      <alignment horizontal="center" vertical="center"/>
    </xf>
    <xf numFmtId="0" fontId="16" fillId="7" borderId="4" xfId="0" applyFont="1" applyFill="1" applyBorder="1" applyAlignment="1">
      <alignment horizontal="center" vertical="center"/>
    </xf>
  </cellXfs>
  <cellStyles count="2">
    <cellStyle name="Hyperlink" xfId="1" builtinId="8"/>
    <cellStyle name="Normal" xfId="0" builtinId="0"/>
  </cellStyles>
  <dxfs count="2">
    <dxf>
      <fill>
        <patternFill>
          <bgColor theme="1" tint="0.34998626667073579"/>
        </patternFill>
      </fill>
    </dxf>
    <dxf>
      <fill>
        <patternFill>
          <bgColor theme="1" tint="0.34998626667073579"/>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absolute">
    <xdr:from>
      <xdr:col>0</xdr:col>
      <xdr:colOff>295275</xdr:colOff>
      <xdr:row>2</xdr:row>
      <xdr:rowOff>123823</xdr:rowOff>
    </xdr:from>
    <xdr:to>
      <xdr:col>1</xdr:col>
      <xdr:colOff>19050</xdr:colOff>
      <xdr:row>9</xdr:row>
      <xdr:rowOff>167640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95275" y="672463"/>
          <a:ext cx="11580495" cy="5370197"/>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412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t>I&amp;HW</a:t>
          </a:r>
          <a:r>
            <a:rPr lang="en-US" sz="2400" baseline="0"/>
            <a:t> Comprehensive Performance Test Plan Review Checklist</a:t>
          </a:r>
        </a:p>
        <a:p>
          <a:pPr algn="ctr"/>
          <a:endParaRPr lang="en-US" sz="2000" baseline="0"/>
        </a:p>
        <a:p>
          <a:r>
            <a:rPr lang="en-US" sz="1600" b="1" baseline="0"/>
            <a:t>This checklist is designed to remove line items that are not applicable based on the characteristics of the facility. After indicating the facility's characteristics in the form, any not applicable items will be sorted to the bottom of the checklist and grayed out. </a:t>
          </a:r>
        </a:p>
        <a:p>
          <a:endParaRPr lang="en-US" sz="1600" b="1" baseline="0"/>
        </a:p>
        <a:p>
          <a:r>
            <a:rPr lang="en-US" sz="1600" b="1" baseline="0"/>
            <a:t>INSTRUCTIONS</a:t>
          </a:r>
        </a:p>
        <a:p>
          <a:r>
            <a:rPr lang="en-US" sz="1600" b="1" baseline="0"/>
            <a:t>1. Press the "SCREENING FORM" button to access the form</a:t>
          </a:r>
        </a:p>
        <a:p>
          <a:r>
            <a:rPr lang="en-US" sz="1600" b="1" baseline="0"/>
            <a:t>2. Fill out the form with the site/test characteristics</a:t>
          </a:r>
        </a:p>
        <a:p>
          <a:r>
            <a:rPr lang="en-US" sz="1600" b="1" baseline="0"/>
            <a:t>3. When all entries are made, press the "Get Checklist" button on the form </a:t>
          </a:r>
        </a:p>
        <a:p>
          <a:r>
            <a:rPr lang="en-US" sz="1600" b="1" baseline="0"/>
            <a:t>4. Not applicable items will be sorted to the bottom of the checklist and grayed out</a:t>
          </a:r>
        </a:p>
        <a:p>
          <a:r>
            <a:rPr lang="en-US" sz="1600" b="1" baseline="0"/>
            <a:t>5. If after generation of a sorted checklist there is a need to see form answers, refer to the "Answers" worksheet</a:t>
          </a:r>
        </a:p>
        <a:p>
          <a:r>
            <a:rPr lang="en-US" sz="1600" b="1" baseline="0"/>
            <a:t>6. If changes are needed, re-open the form and fill it out again (information already entered in the checklist will not be lost)</a:t>
          </a:r>
        </a:p>
        <a:p>
          <a:r>
            <a:rPr lang="en-US" sz="1600" b="1" baseline="0"/>
            <a:t>7. To remove all form answers and remove sorting from the checklist, open the form and press "Clear"</a:t>
          </a:r>
        </a:p>
        <a:p>
          <a:endParaRPr lang="en-US" sz="16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600" b="1" i="0" baseline="0">
              <a:solidFill>
                <a:schemeClr val="dk1"/>
              </a:solidFill>
              <a:effectLst/>
              <a:latin typeface="+mn-lt"/>
              <a:ea typeface="+mn-ea"/>
              <a:cs typeface="+mn-cs"/>
            </a:rPr>
            <a:t>FOR TCEQ USE ONLY</a:t>
          </a:r>
          <a:endParaRPr lang="en-US" sz="1600" b="1" i="0" baseline="0"/>
        </a:p>
        <a:p>
          <a:r>
            <a:rPr lang="en-US" sz="1600" b="1" baseline="0"/>
            <a:t>1. After completion of the review, press the "FOR TCEQ USE ONLY" button to open the "NOD" worksheet and reveal the TCEQ review "Adequate" column within the checklist.</a:t>
          </a:r>
        </a:p>
        <a:p>
          <a:r>
            <a:rPr lang="en-US" sz="1600" b="1" baseline="0"/>
            <a:t>2. Once on the "NOD" worksheet, press the "GENERATE NOD TABLE" button to generate a table of deficient items.</a:t>
          </a:r>
        </a:p>
        <a:p>
          <a:r>
            <a:rPr lang="en-US" sz="1600" b="1" baseline="0"/>
            <a:t>3. The NOD Table will appear on the "NOD" worksheet.</a:t>
          </a:r>
        </a:p>
        <a:p>
          <a:endParaRPr lang="en-US" sz="1100"/>
        </a:p>
      </xdr:txBody>
    </xdr:sp>
    <xdr:clientData/>
  </xdr:twoCellAnchor>
  <mc:AlternateContent xmlns:mc="http://schemas.openxmlformats.org/markup-compatibility/2006">
    <mc:Choice xmlns:a14="http://schemas.microsoft.com/office/drawing/2010/main" Requires="a14">
      <xdr:twoCellAnchor editAs="absolute">
        <xdr:from>
          <xdr:col>0</xdr:col>
          <xdr:colOff>5364480</xdr:colOff>
          <xdr:row>6</xdr:row>
          <xdr:rowOff>160020</xdr:rowOff>
        </xdr:from>
        <xdr:to>
          <xdr:col>0</xdr:col>
          <xdr:colOff>6781800</xdr:colOff>
          <xdr:row>9</xdr:row>
          <xdr:rowOff>7620</xdr:rowOff>
        </xdr:to>
        <xdr:sp macro="" textlink="">
          <xdr:nvSpPr>
            <xdr:cNvPr id="7171" name="CommandButton1" hidden="1">
              <a:extLst>
                <a:ext uri="{63B3BB69-23CF-44E3-9099-C40C66FF867C}">
                  <a14:compatExt spid="_x0000_s7171"/>
                </a:ext>
                <a:ext uri="{FF2B5EF4-FFF2-40B4-BE49-F238E27FC236}">
                  <a16:creationId xmlns:a16="http://schemas.microsoft.com/office/drawing/2014/main" id="{00000000-0008-0000-00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9928860</xdr:colOff>
          <xdr:row>6</xdr:row>
          <xdr:rowOff>152400</xdr:rowOff>
        </xdr:from>
        <xdr:to>
          <xdr:col>0</xdr:col>
          <xdr:colOff>11346180</xdr:colOff>
          <xdr:row>9</xdr:row>
          <xdr:rowOff>0</xdr:rowOff>
        </xdr:to>
        <xdr:sp macro="" textlink="">
          <xdr:nvSpPr>
            <xdr:cNvPr id="7174" name="CommandButton3" hidden="1">
              <a:extLst>
                <a:ext uri="{63B3BB69-23CF-44E3-9099-C40C66FF867C}">
                  <a14:compatExt spid="_x0000_s7174"/>
                </a:ext>
                <a:ext uri="{FF2B5EF4-FFF2-40B4-BE49-F238E27FC236}">
                  <a16:creationId xmlns:a16="http://schemas.microsoft.com/office/drawing/2014/main" id="{00000000-0008-0000-0000-00000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54428</xdr:colOff>
      <xdr:row>6</xdr:row>
      <xdr:rowOff>141514</xdr:rowOff>
    </xdr:from>
    <xdr:to>
      <xdr:col>4</xdr:col>
      <xdr:colOff>10885</xdr:colOff>
      <xdr:row>9</xdr:row>
      <xdr:rowOff>163285</xdr:rowOff>
    </xdr:to>
    <xdr:sp macro="" textlink="">
      <xdr:nvSpPr>
        <xdr:cNvPr id="3" name="TextBox 2">
          <a:extLst>
            <a:ext uri="{FF2B5EF4-FFF2-40B4-BE49-F238E27FC236}">
              <a16:creationId xmlns:a16="http://schemas.microsoft.com/office/drawing/2014/main" id="{9C51F64C-33B6-41FF-A6C5-E224C4297538}"/>
            </a:ext>
          </a:extLst>
        </xdr:cNvPr>
        <xdr:cNvSpPr txBox="1"/>
      </xdr:nvSpPr>
      <xdr:spPr>
        <a:xfrm>
          <a:off x="12094028" y="5421085"/>
          <a:ext cx="4071257" cy="6204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Note:  </a:t>
          </a:r>
          <a:r>
            <a:rPr lang="en-US" sz="1100">
              <a:solidFill>
                <a:schemeClr val="dk1"/>
              </a:solidFill>
              <a:effectLst/>
              <a:latin typeface="+mn-lt"/>
              <a:ea typeface="+mn-ea"/>
              <a:cs typeface="+mn-cs"/>
            </a:rPr>
            <a:t>Subsequent revisions to submittals of CPT Plans require submittal of a redline/strikeout copy showing changes from the previous plan.</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xdr:row>
      <xdr:rowOff>9525</xdr:rowOff>
    </xdr:from>
    <xdr:to>
      <xdr:col>11</xdr:col>
      <xdr:colOff>474234</xdr:colOff>
      <xdr:row>36</xdr:row>
      <xdr:rowOff>9525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390525"/>
          <a:ext cx="6560709"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xdr:row>
      <xdr:rowOff>0</xdr:rowOff>
    </xdr:from>
    <xdr:to>
      <xdr:col>13</xdr:col>
      <xdr:colOff>320331</xdr:colOff>
      <xdr:row>71</xdr:row>
      <xdr:rowOff>38100</xdr:rowOff>
    </xdr:to>
    <xdr:pic>
      <xdr:nvPicPr>
        <xdr:cNvPr id="3" name="Picture 2" descr="rsget[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7048500"/>
          <a:ext cx="7635531" cy="651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xdr:row>
      <xdr:rowOff>0</xdr:rowOff>
    </xdr:from>
    <xdr:to>
      <xdr:col>11</xdr:col>
      <xdr:colOff>552420</xdr:colOff>
      <xdr:row>106</xdr:row>
      <xdr:rowOff>57150</xdr:rowOff>
    </xdr:to>
    <xdr:pic>
      <xdr:nvPicPr>
        <xdr:cNvPr id="4" name="Picture 3" descr="rsget[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13716000"/>
          <a:ext cx="6648420" cy="653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xdr:row>
      <xdr:rowOff>0</xdr:rowOff>
    </xdr:from>
    <xdr:to>
      <xdr:col>11</xdr:col>
      <xdr:colOff>523875</xdr:colOff>
      <xdr:row>141</xdr:row>
      <xdr:rowOff>59606</xdr:rowOff>
    </xdr:to>
    <xdr:pic>
      <xdr:nvPicPr>
        <xdr:cNvPr id="5" name="Picture 4" descr="rsget[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9600" y="20383500"/>
          <a:ext cx="6619875" cy="6536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14</xdr:col>
      <xdr:colOff>190500</xdr:colOff>
      <xdr:row>27</xdr:row>
      <xdr:rowOff>171450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2200275" y="-1209675"/>
          <a:ext cx="4933950" cy="811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14</xdr:col>
      <xdr:colOff>600075</xdr:colOff>
      <xdr:row>56</xdr:row>
      <xdr:rowOff>184986</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10231" b="1724"/>
        <a:stretch>
          <a:fillRect/>
        </a:stretch>
      </xdr:blipFill>
      <xdr:spPr bwMode="auto">
        <a:xfrm rot="-16200000">
          <a:off x="2607845" y="4326355"/>
          <a:ext cx="5137986" cy="791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83820</xdr:colOff>
          <xdr:row>0</xdr:row>
          <xdr:rowOff>0</xdr:rowOff>
        </xdr:from>
        <xdr:to>
          <xdr:col>2</xdr:col>
          <xdr:colOff>350520</xdr:colOff>
          <xdr:row>2</xdr:row>
          <xdr:rowOff>83820</xdr:rowOff>
        </xdr:to>
        <xdr:sp macro="" textlink="">
          <xdr:nvSpPr>
            <xdr:cNvPr id="12289" name="CommandButton2" hidden="1">
              <a:extLst>
                <a:ext uri="{63B3BB69-23CF-44E3-9099-C40C66FF867C}">
                  <a14:compatExt spid="_x0000_s12289"/>
                </a:ext>
                <a:ext uri="{FF2B5EF4-FFF2-40B4-BE49-F238E27FC236}">
                  <a16:creationId xmlns:a16="http://schemas.microsoft.com/office/drawing/2014/main" id="{00000000-0008-0000-06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2598420</xdr:colOff>
          <xdr:row>0</xdr:row>
          <xdr:rowOff>0</xdr:rowOff>
        </xdr:from>
        <xdr:to>
          <xdr:col>7</xdr:col>
          <xdr:colOff>4023360</xdr:colOff>
          <xdr:row>2</xdr:row>
          <xdr:rowOff>30480</xdr:rowOff>
        </xdr:to>
        <xdr:sp macro="" textlink="">
          <xdr:nvSpPr>
            <xdr:cNvPr id="12290" name="ClearNOD" hidden="1">
              <a:extLst>
                <a:ext uri="{63B3BB69-23CF-44E3-9099-C40C66FF867C}">
                  <a14:compatExt spid="_x0000_s12290"/>
                </a:ext>
                <a:ext uri="{FF2B5EF4-FFF2-40B4-BE49-F238E27FC236}">
                  <a16:creationId xmlns:a16="http://schemas.microsoft.com/office/drawing/2014/main" id="{00000000-0008-0000-06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2.xml"/><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https://www.tceq.texas.gov/assets/public/permitting/waste/ihw/CPT%20Plan%20Review%20Checklist%20Acc.docx" TargetMode="External"/><Relationship Id="rId1" Type="http://schemas.openxmlformats.org/officeDocument/2006/relationships/hyperlink" Target="mailto:ihwper@tceq.texas.gov"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image" Target="../media/image2.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2.vml"/><Relationship Id="rId1" Type="http://schemas.openxmlformats.org/officeDocument/2006/relationships/drawing" Target="../drawings/drawing4.xml"/><Relationship Id="rId6" Type="http://schemas.openxmlformats.org/officeDocument/2006/relationships/image" Target="../media/image10.emf"/><Relationship Id="rId5" Type="http://schemas.openxmlformats.org/officeDocument/2006/relationships/control" Target="../activeX/activeX4.xml"/><Relationship Id="rId4" Type="http://schemas.openxmlformats.org/officeDocument/2006/relationships/image" Target="../media/image9.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B54"/>
  <sheetViews>
    <sheetView showGridLines="0" tabSelected="1" zoomScale="70" zoomScaleNormal="70" workbookViewId="0">
      <selection activeCell="A12" sqref="A12"/>
    </sheetView>
  </sheetViews>
  <sheetFormatPr defaultRowHeight="14.4" x14ac:dyDescent="0.3"/>
  <cols>
    <col min="1" max="1" width="172.88671875" style="24" customWidth="1"/>
    <col min="2" max="2" width="2.6640625" style="24" customWidth="1"/>
    <col min="3" max="3" width="1.33203125" style="24" customWidth="1"/>
    <col min="4" max="4" width="58.6640625" style="24" customWidth="1"/>
    <col min="27" max="27" width="11.6640625" style="54" customWidth="1"/>
    <col min="28" max="28" width="9.109375" style="24"/>
  </cols>
  <sheetData>
    <row r="1" spans="1:28" ht="29.25" customHeight="1" x14ac:dyDescent="0.3">
      <c r="A1" s="57" t="s">
        <v>1718</v>
      </c>
    </row>
    <row r="2" spans="1:28" x14ac:dyDescent="0.3">
      <c r="AA2" s="54" t="s">
        <v>1670</v>
      </c>
    </row>
    <row r="3" spans="1:28" x14ac:dyDescent="0.3">
      <c r="E3" s="22"/>
      <c r="F3" s="22"/>
      <c r="G3" s="22"/>
      <c r="H3" s="22"/>
      <c r="I3" s="22"/>
      <c r="J3" s="22"/>
      <c r="K3" s="22"/>
      <c r="L3" s="22"/>
      <c r="M3" s="22"/>
      <c r="AA3" s="55" t="s">
        <v>1672</v>
      </c>
      <c r="AB3"/>
    </row>
    <row r="4" spans="1:28" ht="259.5" customHeight="1" x14ac:dyDescent="0.3">
      <c r="D4" s="52" t="s">
        <v>1720</v>
      </c>
      <c r="E4" s="22"/>
      <c r="F4" s="22"/>
      <c r="G4" s="22"/>
      <c r="H4" s="22"/>
      <c r="I4" s="22"/>
      <c r="J4" s="22"/>
      <c r="K4" s="22"/>
      <c r="L4" s="22"/>
      <c r="M4" s="22"/>
      <c r="AA4" s="55" t="s">
        <v>1400</v>
      </c>
      <c r="AB4" s="23" t="str">
        <f>IF($AB$3="","",IF($AB$3="Incinerator","Yes","No"))</f>
        <v/>
      </c>
    </row>
    <row r="5" spans="1:28" ht="14.25" customHeight="1" x14ac:dyDescent="0.3">
      <c r="B5"/>
      <c r="D5"/>
      <c r="E5" s="22"/>
      <c r="F5" s="22"/>
      <c r="G5" s="22"/>
      <c r="H5" s="22"/>
      <c r="I5" s="22"/>
      <c r="J5" s="22"/>
      <c r="K5" s="22"/>
      <c r="L5" s="22"/>
      <c r="M5" s="22"/>
      <c r="AA5" s="55" t="s">
        <v>1393</v>
      </c>
      <c r="AB5" s="23" t="str">
        <f>IF($AB$3="","",IF($AB$3="Liquid Fuel Boiler","Yes","No"))</f>
        <v/>
      </c>
    </row>
    <row r="6" spans="1:28" ht="84.75" customHeight="1" x14ac:dyDescent="0.3">
      <c r="D6" s="53" t="s">
        <v>1719</v>
      </c>
      <c r="E6" s="22"/>
      <c r="F6" s="22"/>
      <c r="G6" s="22"/>
      <c r="H6" s="22"/>
      <c r="I6" s="22"/>
      <c r="J6" s="22"/>
      <c r="K6" s="22"/>
      <c r="L6" s="22"/>
      <c r="M6" s="22"/>
      <c r="AA6" s="55" t="s">
        <v>1394</v>
      </c>
      <c r="AB6" s="23" t="str">
        <f>IF($AB$3="","",IF($AB$3="Halogen Acid Furnace","Yes","No"))</f>
        <v/>
      </c>
    </row>
    <row r="7" spans="1:28" x14ac:dyDescent="0.3">
      <c r="D7"/>
      <c r="E7" s="22"/>
      <c r="F7" s="22"/>
      <c r="G7" s="22"/>
      <c r="H7" s="22"/>
      <c r="I7" s="22"/>
      <c r="J7" s="22"/>
      <c r="K7" s="22"/>
      <c r="L7" s="22"/>
      <c r="M7" s="22"/>
      <c r="AA7" s="55" t="s">
        <v>1395</v>
      </c>
      <c r="AB7" s="23" t="str">
        <f>IF($AB$3="","",IF($AB$3="Solid Fuel Boiler","Yes","No"))</f>
        <v/>
      </c>
    </row>
    <row r="8" spans="1:28" ht="13.5" customHeight="1" x14ac:dyDescent="0.3">
      <c r="E8" s="22"/>
      <c r="F8" s="22"/>
      <c r="G8" s="22"/>
      <c r="H8" s="22"/>
      <c r="I8" s="22"/>
      <c r="J8" s="22"/>
      <c r="K8" s="22"/>
      <c r="L8" s="22"/>
      <c r="M8" s="22"/>
      <c r="AA8" s="55" t="s">
        <v>1396</v>
      </c>
      <c r="AB8" s="23" t="str">
        <f>IF($AB$3="","",IF($AB$3="Cement Kiln","Yes","No"))</f>
        <v/>
      </c>
    </row>
    <row r="9" spans="1:28" ht="20.25" customHeight="1" x14ac:dyDescent="0.3">
      <c r="D9"/>
      <c r="E9" s="22"/>
      <c r="F9" s="22"/>
      <c r="G9" s="22"/>
      <c r="H9" s="22"/>
      <c r="I9" s="22"/>
      <c r="J9" s="22"/>
      <c r="K9" s="22"/>
      <c r="L9" s="22"/>
      <c r="M9" s="22"/>
      <c r="AA9" s="55" t="s">
        <v>1397</v>
      </c>
      <c r="AB9" s="23" t="str">
        <f>IF($AB$3="","",IF($AB$3="Light Weight Aggregate Kiln","Yes","No"))</f>
        <v/>
      </c>
    </row>
    <row r="10" spans="1:28" ht="16.5" customHeight="1" x14ac:dyDescent="0.3">
      <c r="E10" s="22"/>
      <c r="F10" s="22"/>
      <c r="G10" s="22"/>
      <c r="H10" s="22"/>
      <c r="I10" s="22"/>
      <c r="J10" s="22"/>
      <c r="K10" s="22"/>
      <c r="L10" s="22"/>
      <c r="M10" s="22"/>
      <c r="AA10" s="55" t="s">
        <v>1398</v>
      </c>
      <c r="AB10"/>
    </row>
    <row r="11" spans="1:28" x14ac:dyDescent="0.3">
      <c r="A11" s="49" t="s">
        <v>1721</v>
      </c>
      <c r="E11" s="22"/>
      <c r="F11" s="22"/>
      <c r="G11" s="22"/>
      <c r="H11" s="22"/>
      <c r="I11" s="22"/>
      <c r="J11" s="22"/>
      <c r="K11" s="22"/>
      <c r="L11" s="22"/>
      <c r="M11" s="22"/>
      <c r="AA11" s="55" t="s">
        <v>1399</v>
      </c>
      <c r="AB11"/>
    </row>
    <row r="12" spans="1:28" x14ac:dyDescent="0.3">
      <c r="E12" s="22"/>
      <c r="F12" s="22"/>
      <c r="G12" s="22"/>
      <c r="H12" s="22"/>
      <c r="I12" s="22"/>
      <c r="J12" s="22"/>
      <c r="K12" s="22"/>
      <c r="L12" s="22"/>
      <c r="M12" s="22"/>
      <c r="AA12" s="55" t="s">
        <v>1401</v>
      </c>
      <c r="AB12"/>
    </row>
    <row r="13" spans="1:28" x14ac:dyDescent="0.3">
      <c r="B13"/>
      <c r="E13" s="22"/>
      <c r="F13" s="22"/>
      <c r="G13" s="22"/>
      <c r="H13" s="22"/>
      <c r="I13" s="22"/>
      <c r="J13" s="22"/>
      <c r="K13" s="22"/>
      <c r="L13" s="22"/>
      <c r="M13" s="22"/>
      <c r="AA13" s="55" t="s">
        <v>1402</v>
      </c>
      <c r="AB13"/>
    </row>
    <row r="14" spans="1:28" x14ac:dyDescent="0.3">
      <c r="B14"/>
      <c r="E14" s="22"/>
      <c r="F14" s="22"/>
      <c r="G14" s="22"/>
      <c r="H14" s="22"/>
      <c r="I14" s="22"/>
      <c r="J14" s="22"/>
      <c r="K14" s="22"/>
      <c r="L14" s="22"/>
      <c r="M14" s="22"/>
      <c r="AA14" s="55" t="s">
        <v>1403</v>
      </c>
      <c r="AB14"/>
    </row>
    <row r="15" spans="1:28" x14ac:dyDescent="0.3">
      <c r="B15"/>
      <c r="E15" s="22"/>
      <c r="F15" s="22"/>
      <c r="G15" s="22"/>
      <c r="H15" s="22"/>
      <c r="I15" s="22"/>
      <c r="J15" s="22"/>
      <c r="K15" s="22"/>
      <c r="L15" s="22"/>
      <c r="M15" s="22"/>
      <c r="AA15" s="55" t="s">
        <v>1404</v>
      </c>
      <c r="AB15"/>
    </row>
    <row r="16" spans="1:28" x14ac:dyDescent="0.3">
      <c r="B16"/>
      <c r="E16" s="22"/>
      <c r="F16" s="22"/>
      <c r="G16" s="22"/>
      <c r="H16" s="22"/>
      <c r="I16" s="22"/>
      <c r="J16" s="22"/>
      <c r="K16" s="22"/>
      <c r="L16" s="22"/>
      <c r="M16" s="22"/>
      <c r="AA16" s="55" t="s">
        <v>1405</v>
      </c>
      <c r="AB16"/>
    </row>
    <row r="17" spans="1:28" x14ac:dyDescent="0.3">
      <c r="E17" s="22"/>
      <c r="F17" s="22"/>
      <c r="G17" s="22"/>
      <c r="H17" s="22"/>
      <c r="I17" s="22"/>
      <c r="J17" s="22"/>
      <c r="K17" s="22"/>
      <c r="L17" s="22"/>
      <c r="M17" s="22"/>
      <c r="AA17" s="55" t="s">
        <v>1406</v>
      </c>
      <c r="AB17"/>
    </row>
    <row r="18" spans="1:28" x14ac:dyDescent="0.3">
      <c r="B18"/>
      <c r="E18" s="22"/>
      <c r="F18" s="22"/>
      <c r="G18" s="22"/>
      <c r="H18" s="22"/>
      <c r="I18" s="22"/>
      <c r="J18" s="22"/>
      <c r="K18" s="22"/>
      <c r="L18" s="22"/>
      <c r="M18" s="22"/>
      <c r="AA18" s="55" t="s">
        <v>1432</v>
      </c>
      <c r="AB18"/>
    </row>
    <row r="19" spans="1:28" x14ac:dyDescent="0.3">
      <c r="B19"/>
      <c r="E19" s="22"/>
      <c r="F19" s="22"/>
      <c r="G19" s="22"/>
      <c r="H19" s="22"/>
      <c r="I19" s="22"/>
      <c r="J19" s="22"/>
      <c r="K19" s="22"/>
      <c r="L19" s="22"/>
      <c r="M19" s="22"/>
      <c r="AA19" s="55" t="s">
        <v>1407</v>
      </c>
      <c r="AB19"/>
    </row>
    <row r="20" spans="1:28" x14ac:dyDescent="0.3">
      <c r="B20"/>
      <c r="E20" s="22"/>
      <c r="F20" s="22"/>
      <c r="G20" s="22"/>
      <c r="H20" s="22"/>
      <c r="I20" s="22"/>
      <c r="J20" s="22"/>
      <c r="K20" s="22"/>
      <c r="L20" s="22"/>
      <c r="M20" s="22"/>
      <c r="AA20" s="55" t="s">
        <v>1408</v>
      </c>
      <c r="AB20"/>
    </row>
    <row r="21" spans="1:28" x14ac:dyDescent="0.3">
      <c r="B21"/>
      <c r="E21" s="22"/>
      <c r="F21" s="22"/>
      <c r="G21" s="22"/>
      <c r="H21" s="22"/>
      <c r="I21" s="22"/>
      <c r="J21" s="22"/>
      <c r="K21" s="22"/>
      <c r="L21" s="22"/>
      <c r="M21" s="22"/>
      <c r="AA21" s="55" t="s">
        <v>1409</v>
      </c>
      <c r="AB21"/>
    </row>
    <row r="22" spans="1:28" x14ac:dyDescent="0.3">
      <c r="B22"/>
      <c r="E22" s="22"/>
      <c r="F22" s="22"/>
      <c r="G22" s="22"/>
      <c r="H22" s="22"/>
      <c r="I22" s="22"/>
      <c r="J22" s="22"/>
      <c r="K22" s="22"/>
      <c r="L22" s="22"/>
      <c r="M22" s="22"/>
      <c r="AA22" s="55" t="s">
        <v>1410</v>
      </c>
      <c r="AB22"/>
    </row>
    <row r="23" spans="1:28" x14ac:dyDescent="0.3">
      <c r="B23"/>
      <c r="E23" s="22"/>
      <c r="F23" s="22"/>
      <c r="G23" s="22"/>
      <c r="H23" s="22"/>
      <c r="I23" s="22"/>
      <c r="J23" s="22"/>
      <c r="K23" s="22"/>
      <c r="L23" s="22"/>
      <c r="M23" s="22"/>
      <c r="AA23" s="55" t="s">
        <v>1431</v>
      </c>
      <c r="AB23"/>
    </row>
    <row r="24" spans="1:28" x14ac:dyDescent="0.3">
      <c r="B24"/>
      <c r="E24" s="22"/>
      <c r="F24" s="22"/>
      <c r="G24" s="22"/>
      <c r="H24" s="22"/>
      <c r="I24" s="22"/>
      <c r="J24" s="22"/>
      <c r="K24" s="22"/>
      <c r="L24" s="22"/>
      <c r="M24" s="22"/>
      <c r="AA24" s="55" t="s">
        <v>1430</v>
      </c>
      <c r="AB24"/>
    </row>
    <row r="25" spans="1:28" x14ac:dyDescent="0.3">
      <c r="B25"/>
      <c r="E25" s="22"/>
      <c r="F25" s="22"/>
      <c r="G25" s="22"/>
      <c r="H25" s="22"/>
      <c r="I25" s="22"/>
      <c r="J25" s="22"/>
      <c r="K25" s="22"/>
      <c r="L25" s="22"/>
      <c r="M25" s="22"/>
      <c r="AA25" s="55" t="s">
        <v>1429</v>
      </c>
      <c r="AB25"/>
    </row>
    <row r="26" spans="1:28" x14ac:dyDescent="0.3">
      <c r="B26"/>
      <c r="E26" s="22"/>
      <c r="F26" s="22"/>
      <c r="G26" s="22"/>
      <c r="H26" s="22"/>
      <c r="I26" s="22"/>
      <c r="J26" s="22"/>
      <c r="K26" s="22"/>
      <c r="L26" s="22"/>
      <c r="M26" s="22"/>
      <c r="AA26" s="55" t="s">
        <v>1427</v>
      </c>
      <c r="AB26"/>
    </row>
    <row r="27" spans="1:28" x14ac:dyDescent="0.3">
      <c r="B27"/>
      <c r="E27" s="22"/>
      <c r="F27" s="22"/>
      <c r="G27" s="22"/>
      <c r="H27" s="22"/>
      <c r="I27" s="22"/>
      <c r="J27" s="22"/>
      <c r="K27" s="22"/>
      <c r="L27" s="22"/>
      <c r="M27" s="22"/>
      <c r="AA27" s="55" t="s">
        <v>1428</v>
      </c>
      <c r="AB27"/>
    </row>
    <row r="28" spans="1:28" ht="15" customHeight="1" x14ac:dyDescent="0.3">
      <c r="B28"/>
      <c r="E28" s="22"/>
      <c r="F28" s="22"/>
      <c r="G28" s="22"/>
      <c r="H28" s="22"/>
      <c r="I28" s="22"/>
      <c r="J28" s="22"/>
      <c r="K28" s="22"/>
      <c r="L28" s="22"/>
      <c r="M28" s="22"/>
      <c r="AA28" s="56" t="s">
        <v>1411</v>
      </c>
      <c r="AB28"/>
    </row>
    <row r="29" spans="1:28" ht="16.5" customHeight="1" x14ac:dyDescent="0.3">
      <c r="B29"/>
      <c r="C29" s="47"/>
      <c r="E29" s="22"/>
      <c r="F29" s="22"/>
      <c r="G29" s="22"/>
      <c r="H29" s="22"/>
      <c r="I29" s="22"/>
      <c r="J29" s="22"/>
      <c r="K29" s="22"/>
      <c r="L29" s="22"/>
      <c r="M29" s="22"/>
      <c r="AA29" s="55" t="s">
        <v>1412</v>
      </c>
      <c r="AB29"/>
    </row>
    <row r="30" spans="1:28" s="51" customFormat="1" x14ac:dyDescent="0.3">
      <c r="A30" s="48"/>
      <c r="C30" s="48"/>
      <c r="D30" s="48"/>
      <c r="E30" s="50"/>
      <c r="F30" s="50"/>
      <c r="G30" s="50"/>
      <c r="H30" s="50"/>
      <c r="I30" s="50"/>
      <c r="J30" s="50"/>
      <c r="K30" s="50"/>
      <c r="L30" s="50"/>
      <c r="M30" s="50"/>
      <c r="AA30" s="55" t="s">
        <v>1413</v>
      </c>
      <c r="AB30"/>
    </row>
    <row r="31" spans="1:28" x14ac:dyDescent="0.3">
      <c r="B31"/>
      <c r="E31" s="22"/>
      <c r="F31" s="22"/>
      <c r="G31" s="22"/>
      <c r="H31" s="22"/>
      <c r="I31" s="22"/>
      <c r="J31" s="22"/>
      <c r="K31" s="22"/>
      <c r="L31" s="22"/>
      <c r="M31" s="22"/>
      <c r="AA31" s="55" t="s">
        <v>1414</v>
      </c>
      <c r="AB31"/>
    </row>
    <row r="32" spans="1:28" x14ac:dyDescent="0.3">
      <c r="B32"/>
      <c r="E32" s="22"/>
      <c r="F32" s="22"/>
      <c r="G32" s="22"/>
      <c r="H32" s="22"/>
      <c r="I32" s="22"/>
      <c r="J32" s="22"/>
      <c r="K32" s="22"/>
      <c r="L32" s="22"/>
      <c r="M32" s="22"/>
      <c r="AA32" s="55" t="s">
        <v>1415</v>
      </c>
      <c r="AB32"/>
    </row>
    <row r="33" spans="2:28" x14ac:dyDescent="0.3">
      <c r="B33"/>
      <c r="E33" s="22"/>
      <c r="F33" s="22"/>
      <c r="G33" s="22"/>
      <c r="H33" s="22"/>
      <c r="I33" s="22"/>
      <c r="J33" s="22"/>
      <c r="K33" s="22"/>
      <c r="L33" s="22"/>
      <c r="M33" s="22"/>
      <c r="AA33" s="55" t="s">
        <v>1416</v>
      </c>
      <c r="AB33"/>
    </row>
    <row r="34" spans="2:28" x14ac:dyDescent="0.3">
      <c r="B34"/>
      <c r="E34" s="22"/>
      <c r="F34" s="22"/>
      <c r="G34" s="22"/>
      <c r="H34" s="22"/>
      <c r="I34" s="22"/>
      <c r="J34" s="22"/>
      <c r="K34" s="22"/>
      <c r="L34" s="22"/>
      <c r="M34" s="22"/>
      <c r="AA34" s="55" t="s">
        <v>1417</v>
      </c>
      <c r="AB34"/>
    </row>
    <row r="35" spans="2:28" x14ac:dyDescent="0.3">
      <c r="B35"/>
      <c r="E35" s="22"/>
      <c r="F35" s="22"/>
      <c r="G35" s="22"/>
      <c r="H35" s="22"/>
      <c r="I35" s="22"/>
      <c r="J35" s="22"/>
      <c r="K35" s="22"/>
      <c r="L35" s="22"/>
      <c r="M35" s="22"/>
      <c r="AA35" s="55" t="s">
        <v>1418</v>
      </c>
      <c r="AB35"/>
    </row>
    <row r="36" spans="2:28" x14ac:dyDescent="0.3">
      <c r="B36"/>
      <c r="AA36" s="55" t="s">
        <v>1419</v>
      </c>
      <c r="AB36"/>
    </row>
    <row r="37" spans="2:28" x14ac:dyDescent="0.3">
      <c r="B37"/>
      <c r="AA37" s="55" t="s">
        <v>1420</v>
      </c>
      <c r="AB37"/>
    </row>
    <row r="38" spans="2:28" x14ac:dyDescent="0.3">
      <c r="B38"/>
      <c r="AA38" s="55" t="s">
        <v>1421</v>
      </c>
      <c r="AB38"/>
    </row>
    <row r="39" spans="2:28" x14ac:dyDescent="0.3">
      <c r="B39"/>
      <c r="AA39" s="55" t="s">
        <v>1426</v>
      </c>
      <c r="AB39"/>
    </row>
    <row r="40" spans="2:28" x14ac:dyDescent="0.3">
      <c r="B40"/>
      <c r="AA40" s="55" t="s">
        <v>1423</v>
      </c>
      <c r="AB40"/>
    </row>
    <row r="41" spans="2:28" x14ac:dyDescent="0.3">
      <c r="B41"/>
      <c r="AA41" s="55" t="s">
        <v>1422</v>
      </c>
      <c r="AB41"/>
    </row>
    <row r="42" spans="2:28" x14ac:dyDescent="0.3">
      <c r="B42"/>
      <c r="AA42" s="55" t="s">
        <v>1424</v>
      </c>
      <c r="AB42"/>
    </row>
    <row r="43" spans="2:28" x14ac:dyDescent="0.3">
      <c r="B43"/>
      <c r="AA43" s="55" t="s">
        <v>1425</v>
      </c>
      <c r="AB43"/>
    </row>
    <row r="44" spans="2:28" x14ac:dyDescent="0.3">
      <c r="B44"/>
    </row>
    <row r="45" spans="2:28" x14ac:dyDescent="0.3">
      <c r="B45"/>
    </row>
    <row r="51" spans="1:1" x14ac:dyDescent="0.3">
      <c r="A51" s="22" t="s">
        <v>1676</v>
      </c>
    </row>
    <row r="52" spans="1:1" x14ac:dyDescent="0.3">
      <c r="A52" s="22" t="s">
        <v>1673</v>
      </c>
    </row>
    <row r="53" spans="1:1" x14ac:dyDescent="0.3">
      <c r="A53" s="22" t="s">
        <v>1674</v>
      </c>
    </row>
    <row r="54" spans="1:1" x14ac:dyDescent="0.3">
      <c r="A54" s="22" t="s">
        <v>1675</v>
      </c>
    </row>
  </sheetData>
  <sheetProtection sheet="1" selectLockedCells="1" selectUnlockedCells="1"/>
  <hyperlinks>
    <hyperlink ref="D6" r:id="rId1" display="mailto:ihwper@tceq.texas.gov" xr:uid="{00000000-0004-0000-0000-000000000000}"/>
    <hyperlink ref="A1" r:id="rId2" display="The TCEQ is committed to accessibility. If you require an accessible version of this checklist that will function with reader-assistive technology, please follow this hyperlink to retrieve a Microsoft Word version. Please note that the interactive functionality of this Excel version does not apply to the Word version." xr:uid="{00000000-0004-0000-0000-000001000000}"/>
  </hyperlinks>
  <pageMargins left="0.7" right="0.7" top="0.75" bottom="0.75" header="0.3" footer="0.3"/>
  <pageSetup orientation="landscape" r:id="rId3"/>
  <drawing r:id="rId4"/>
  <legacyDrawing r:id="rId5"/>
  <controls>
    <mc:AlternateContent xmlns:mc="http://schemas.openxmlformats.org/markup-compatibility/2006">
      <mc:Choice Requires="x14">
        <control shapeId="7174" r:id="rId6" name="CommandButton3">
          <controlPr defaultSize="0" autoLine="0" r:id="rId7">
            <anchor moveWithCells="1">
              <from>
                <xdr:col>0</xdr:col>
                <xdr:colOff>9928860</xdr:colOff>
                <xdr:row>6</xdr:row>
                <xdr:rowOff>152400</xdr:rowOff>
              </from>
              <to>
                <xdr:col>0</xdr:col>
                <xdr:colOff>11346180</xdr:colOff>
                <xdr:row>9</xdr:row>
                <xdr:rowOff>15240</xdr:rowOff>
              </to>
            </anchor>
          </controlPr>
        </control>
      </mc:Choice>
      <mc:Fallback>
        <control shapeId="7174" r:id="rId6" name="CommandButton3"/>
      </mc:Fallback>
    </mc:AlternateContent>
    <mc:AlternateContent xmlns:mc="http://schemas.openxmlformats.org/markup-compatibility/2006">
      <mc:Choice Requires="x14">
        <control shapeId="7171" r:id="rId8" name="CommandButton1">
          <controlPr defaultSize="0" autoLine="0" r:id="rId9">
            <anchor>
              <from>
                <xdr:col>0</xdr:col>
                <xdr:colOff>5364480</xdr:colOff>
                <xdr:row>6</xdr:row>
                <xdr:rowOff>160020</xdr:rowOff>
              </from>
              <to>
                <xdr:col>0</xdr:col>
                <xdr:colOff>6781800</xdr:colOff>
                <xdr:row>9</xdr:row>
                <xdr:rowOff>22860</xdr:rowOff>
              </to>
            </anchor>
          </controlPr>
        </control>
      </mc:Choice>
      <mc:Fallback>
        <control shapeId="7171" r:id="rId8" name="CommandButton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B1:F26"/>
  <sheetViews>
    <sheetView showGridLines="0" workbookViewId="0">
      <selection activeCell="F24" sqref="F24"/>
    </sheetView>
  </sheetViews>
  <sheetFormatPr defaultRowHeight="14.4" x14ac:dyDescent="0.3"/>
  <cols>
    <col min="1" max="1" width="2" customWidth="1"/>
    <col min="2" max="2" width="70.5546875" customWidth="1"/>
    <col min="3" max="3" width="24.88671875" bestFit="1" customWidth="1"/>
    <col min="4" max="4" width="5.44140625" customWidth="1"/>
    <col min="5" max="5" width="70.5546875" customWidth="1"/>
    <col min="6" max="6" width="24.88671875" customWidth="1"/>
  </cols>
  <sheetData>
    <row r="1" spans="2:6" ht="10.5" customHeight="1" thickBot="1" x14ac:dyDescent="0.35"/>
    <row r="2" spans="2:6" ht="32.25" customHeight="1" thickBot="1" x14ac:dyDescent="0.35">
      <c r="B2" s="72" t="s">
        <v>1715</v>
      </c>
      <c r="C2" s="73"/>
      <c r="D2" s="73"/>
      <c r="E2" s="73"/>
      <c r="F2" s="74"/>
    </row>
    <row r="3" spans="2:6" ht="12.75" customHeight="1" thickBot="1" x14ac:dyDescent="0.35">
      <c r="B3" s="38"/>
      <c r="C3" s="38"/>
      <c r="D3" s="38"/>
      <c r="E3" s="38"/>
      <c r="F3" s="38"/>
    </row>
    <row r="4" spans="2:6" ht="15" thickBot="1" x14ac:dyDescent="0.35">
      <c r="B4" s="68" t="s">
        <v>1679</v>
      </c>
      <c r="C4" s="69"/>
      <c r="E4" s="68" t="s">
        <v>1696</v>
      </c>
      <c r="F4" s="69"/>
    </row>
    <row r="5" spans="2:6" x14ac:dyDescent="0.3">
      <c r="B5" s="39" t="s">
        <v>1679</v>
      </c>
      <c r="C5" s="42">
        <f>Screening!AB3</f>
        <v>0</v>
      </c>
      <c r="E5" s="32" t="s">
        <v>1717</v>
      </c>
      <c r="F5" s="33">
        <f>Screening!AB26</f>
        <v>0</v>
      </c>
    </row>
    <row r="6" spans="2:6" ht="15" thickBot="1" x14ac:dyDescent="0.35">
      <c r="B6" s="35" t="s">
        <v>1680</v>
      </c>
      <c r="C6" s="36">
        <f>Screening!AB10</f>
        <v>0</v>
      </c>
      <c r="E6" s="31" t="s">
        <v>1697</v>
      </c>
      <c r="F6" s="33">
        <f>Screening!AB27</f>
        <v>0</v>
      </c>
    </row>
    <row r="7" spans="2:6" ht="15" thickBot="1" x14ac:dyDescent="0.35">
      <c r="B7" s="30" t="s">
        <v>1399</v>
      </c>
      <c r="C7" s="36">
        <f>Screening!AB11</f>
        <v>0</v>
      </c>
      <c r="E7" s="68" t="s">
        <v>1698</v>
      </c>
      <c r="F7" s="69"/>
    </row>
    <row r="8" spans="2:6" x14ac:dyDescent="0.3">
      <c r="B8" s="30" t="s">
        <v>1401</v>
      </c>
      <c r="C8" s="36">
        <f>Screening!AB12</f>
        <v>0</v>
      </c>
      <c r="E8" s="32" t="s">
        <v>1699</v>
      </c>
      <c r="F8" s="33">
        <f>Screening!AB28</f>
        <v>0</v>
      </c>
    </row>
    <row r="9" spans="2:6" ht="15" thickBot="1" x14ac:dyDescent="0.35">
      <c r="B9" s="37" t="s">
        <v>1402</v>
      </c>
      <c r="C9" s="36">
        <f>Screening!AB13</f>
        <v>0</v>
      </c>
      <c r="E9" s="30" t="s">
        <v>1700</v>
      </c>
      <c r="F9" s="33">
        <f>Screening!AB29</f>
        <v>0</v>
      </c>
    </row>
    <row r="10" spans="2:6" ht="15" thickBot="1" x14ac:dyDescent="0.35">
      <c r="B10" s="68" t="s">
        <v>1686</v>
      </c>
      <c r="C10" s="69"/>
      <c r="E10" s="30" t="s">
        <v>1701</v>
      </c>
      <c r="F10" s="33">
        <f>Screening!AB30</f>
        <v>0</v>
      </c>
    </row>
    <row r="11" spans="2:6" x14ac:dyDescent="0.3">
      <c r="B11" s="32" t="s">
        <v>1681</v>
      </c>
      <c r="C11" s="36">
        <f>Screening!AB14</f>
        <v>0</v>
      </c>
      <c r="E11" s="30" t="s">
        <v>1702</v>
      </c>
      <c r="F11" s="33">
        <f>Screening!AB31</f>
        <v>0</v>
      </c>
    </row>
    <row r="12" spans="2:6" x14ac:dyDescent="0.3">
      <c r="B12" s="30" t="s">
        <v>1682</v>
      </c>
      <c r="C12" s="36">
        <f>Screening!AB15</f>
        <v>0</v>
      </c>
      <c r="E12" s="30" t="s">
        <v>1703</v>
      </c>
      <c r="F12" s="33">
        <f>Screening!AB32</f>
        <v>0</v>
      </c>
    </row>
    <row r="13" spans="2:6" x14ac:dyDescent="0.3">
      <c r="B13" s="30" t="s">
        <v>1683</v>
      </c>
      <c r="C13" s="36">
        <f>Screening!AB16</f>
        <v>0</v>
      </c>
      <c r="E13" s="30" t="s">
        <v>1704</v>
      </c>
      <c r="F13" s="33">
        <f>Screening!AB33</f>
        <v>0</v>
      </c>
    </row>
    <row r="14" spans="2:6" x14ac:dyDescent="0.3">
      <c r="B14" s="30" t="s">
        <v>1684</v>
      </c>
      <c r="C14" s="36">
        <f>Screening!AB17</f>
        <v>0</v>
      </c>
      <c r="E14" s="30" t="s">
        <v>1705</v>
      </c>
      <c r="F14" s="33">
        <f>Screening!AB34</f>
        <v>0</v>
      </c>
    </row>
    <row r="15" spans="2:6" ht="15" thickBot="1" x14ac:dyDescent="0.35">
      <c r="B15" s="31" t="s">
        <v>1685</v>
      </c>
      <c r="C15" s="36">
        <f>Screening!AB18</f>
        <v>0</v>
      </c>
      <c r="E15" s="30" t="s">
        <v>1706</v>
      </c>
      <c r="F15" s="33">
        <f>Screening!AB35</f>
        <v>0</v>
      </c>
    </row>
    <row r="16" spans="2:6" ht="15" thickBot="1" x14ac:dyDescent="0.35">
      <c r="B16" s="68" t="s">
        <v>1687</v>
      </c>
      <c r="C16" s="69"/>
      <c r="E16" s="30" t="s">
        <v>1707</v>
      </c>
      <c r="F16" s="33">
        <f>Screening!AB36</f>
        <v>0</v>
      </c>
    </row>
    <row r="17" spans="2:6" x14ac:dyDescent="0.3">
      <c r="B17" s="32" t="s">
        <v>1688</v>
      </c>
      <c r="C17" s="36">
        <f>Screening!AB19</f>
        <v>0</v>
      </c>
      <c r="E17" s="30" t="s">
        <v>1708</v>
      </c>
      <c r="F17" s="33">
        <f>Screening!AB37</f>
        <v>0</v>
      </c>
    </row>
    <row r="18" spans="2:6" x14ac:dyDescent="0.3">
      <c r="B18" s="30" t="s">
        <v>1689</v>
      </c>
      <c r="C18" s="36">
        <f>Screening!AB20</f>
        <v>0</v>
      </c>
      <c r="E18" s="30" t="s">
        <v>1709</v>
      </c>
      <c r="F18" s="33">
        <f>Screening!AB38</f>
        <v>0</v>
      </c>
    </row>
    <row r="19" spans="2:6" ht="15" thickBot="1" x14ac:dyDescent="0.35">
      <c r="B19" s="30" t="s">
        <v>1690</v>
      </c>
      <c r="C19" s="36">
        <f>Screening!AB21</f>
        <v>0</v>
      </c>
      <c r="E19" s="31" t="s">
        <v>1710</v>
      </c>
      <c r="F19" s="33">
        <f>Screening!AB39</f>
        <v>0</v>
      </c>
    </row>
    <row r="20" spans="2:6" ht="15" thickBot="1" x14ac:dyDescent="0.35">
      <c r="B20" s="31" t="s">
        <v>1691</v>
      </c>
      <c r="C20" s="36">
        <f>Screening!AB22</f>
        <v>0</v>
      </c>
      <c r="E20" s="70" t="s">
        <v>1711</v>
      </c>
      <c r="F20" s="71"/>
    </row>
    <row r="21" spans="2:6" ht="15" thickBot="1" x14ac:dyDescent="0.35">
      <c r="B21" s="68" t="s">
        <v>1692</v>
      </c>
      <c r="C21" s="69"/>
      <c r="E21" s="40" t="s">
        <v>1712</v>
      </c>
      <c r="F21" s="44">
        <f>Screening!AB40</f>
        <v>0</v>
      </c>
    </row>
    <row r="22" spans="2:6" x14ac:dyDescent="0.3">
      <c r="B22" s="40" t="s">
        <v>1693</v>
      </c>
      <c r="C22" s="41">
        <f>Screening!AB23</f>
        <v>0</v>
      </c>
      <c r="E22" s="30" t="s">
        <v>1713</v>
      </c>
      <c r="F22" s="29">
        <f>Screening!AB41</f>
        <v>0</v>
      </c>
    </row>
    <row r="23" spans="2:6" x14ac:dyDescent="0.3">
      <c r="B23" s="30" t="s">
        <v>1694</v>
      </c>
      <c r="C23" s="36">
        <f>Screening!AB24</f>
        <v>0</v>
      </c>
      <c r="E23" s="30" t="s">
        <v>1714</v>
      </c>
      <c r="F23" s="29">
        <f>Screening!AB42</f>
        <v>0</v>
      </c>
    </row>
    <row r="24" spans="2:6" ht="15" thickBot="1" x14ac:dyDescent="0.35">
      <c r="B24" s="31" t="s">
        <v>1695</v>
      </c>
      <c r="C24" s="34">
        <f>Screening!AB25</f>
        <v>0</v>
      </c>
      <c r="E24" s="43" t="s">
        <v>1710</v>
      </c>
      <c r="F24" s="45">
        <f>Screening!AB43</f>
        <v>0</v>
      </c>
    </row>
    <row r="26" spans="2:6" x14ac:dyDescent="0.3">
      <c r="D26" s="46" t="s">
        <v>1716</v>
      </c>
    </row>
  </sheetData>
  <sheetProtection selectLockedCells="1" selectUnlockedCells="1"/>
  <mergeCells count="8">
    <mergeCell ref="B21:C21"/>
    <mergeCell ref="E4:F4"/>
    <mergeCell ref="E20:F20"/>
    <mergeCell ref="E7:F7"/>
    <mergeCell ref="B2:F2"/>
    <mergeCell ref="B4:C4"/>
    <mergeCell ref="B10:C10"/>
    <mergeCell ref="B16:C16"/>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W562"/>
  <sheetViews>
    <sheetView showGridLines="0" workbookViewId="0">
      <pane xSplit="1" ySplit="1" topLeftCell="B2" activePane="bottomRight" state="frozen"/>
      <selection pane="topRight" activeCell="B1" sqref="B1"/>
      <selection pane="bottomLeft" activeCell="A2" sqref="A2"/>
      <selection pane="bottomRight" activeCell="H11" sqref="H11"/>
    </sheetView>
  </sheetViews>
  <sheetFormatPr defaultColWidth="9.109375" defaultRowHeight="13.8" x14ac:dyDescent="0.3"/>
  <cols>
    <col min="1" max="1" width="5.44140625" style="7" customWidth="1"/>
    <col min="2" max="2" width="11.88671875" style="7" customWidth="1"/>
    <col min="3" max="3" width="87.44140625" style="7" customWidth="1"/>
    <col min="4" max="4" width="20.33203125" style="7" customWidth="1"/>
    <col min="5" max="5" width="10.33203125" style="7" customWidth="1"/>
    <col min="6" max="6" width="9.109375" style="7"/>
    <col min="7" max="7" width="9.109375" style="7" hidden="1" customWidth="1"/>
    <col min="8" max="8" width="60.44140625" style="7" customWidth="1"/>
    <col min="9" max="49" width="9.109375" style="7" hidden="1" customWidth="1"/>
    <col min="50" max="16384" width="9.109375" style="7"/>
  </cols>
  <sheetData>
    <row r="1" spans="1:49" ht="27.6" x14ac:dyDescent="0.3">
      <c r="A1" s="1" t="s">
        <v>1392</v>
      </c>
      <c r="B1" s="1" t="s">
        <v>0</v>
      </c>
      <c r="C1" s="1" t="s">
        <v>1</v>
      </c>
      <c r="D1" s="1" t="s">
        <v>2</v>
      </c>
      <c r="E1" s="1" t="s">
        <v>3</v>
      </c>
      <c r="F1" s="1" t="s">
        <v>4</v>
      </c>
      <c r="G1" s="1" t="s">
        <v>5</v>
      </c>
      <c r="H1" s="1" t="s">
        <v>6</v>
      </c>
      <c r="I1" s="8" t="s">
        <v>1400</v>
      </c>
      <c r="J1" s="8" t="s">
        <v>1393</v>
      </c>
      <c r="K1" s="8" t="s">
        <v>1394</v>
      </c>
      <c r="L1" s="8" t="s">
        <v>1395</v>
      </c>
      <c r="M1" s="8" t="s">
        <v>1396</v>
      </c>
      <c r="N1" s="8" t="s">
        <v>1397</v>
      </c>
      <c r="O1" s="8" t="s">
        <v>1398</v>
      </c>
      <c r="P1" s="8" t="s">
        <v>1399</v>
      </c>
      <c r="Q1" s="8" t="s">
        <v>1401</v>
      </c>
      <c r="R1" s="8" t="s">
        <v>1402</v>
      </c>
      <c r="S1" s="8" t="s">
        <v>1403</v>
      </c>
      <c r="T1" s="8" t="s">
        <v>1404</v>
      </c>
      <c r="U1" s="8" t="s">
        <v>1405</v>
      </c>
      <c r="V1" s="8" t="s">
        <v>1406</v>
      </c>
      <c r="W1" s="8" t="s">
        <v>1432</v>
      </c>
      <c r="X1" s="8" t="s">
        <v>1407</v>
      </c>
      <c r="Y1" s="8" t="s">
        <v>1408</v>
      </c>
      <c r="Z1" s="8" t="s">
        <v>1409</v>
      </c>
      <c r="AA1" s="8" t="s">
        <v>1410</v>
      </c>
      <c r="AB1" s="8" t="s">
        <v>1431</v>
      </c>
      <c r="AC1" s="8" t="s">
        <v>1430</v>
      </c>
      <c r="AD1" s="8" t="s">
        <v>1429</v>
      </c>
      <c r="AE1" s="8" t="s">
        <v>1427</v>
      </c>
      <c r="AF1" s="8" t="s">
        <v>1428</v>
      </c>
      <c r="AG1" s="8" t="s">
        <v>1411</v>
      </c>
      <c r="AH1" s="8" t="s">
        <v>1412</v>
      </c>
      <c r="AI1" s="8" t="s">
        <v>1413</v>
      </c>
      <c r="AJ1" s="8" t="s">
        <v>1414</v>
      </c>
      <c r="AK1" s="8" t="s">
        <v>1415</v>
      </c>
      <c r="AL1" s="8" t="s">
        <v>1416</v>
      </c>
      <c r="AM1" s="8" t="s">
        <v>1417</v>
      </c>
      <c r="AN1" s="8" t="s">
        <v>1418</v>
      </c>
      <c r="AO1" s="8" t="s">
        <v>1419</v>
      </c>
      <c r="AP1" s="8" t="s">
        <v>1420</v>
      </c>
      <c r="AQ1" s="8" t="s">
        <v>1421</v>
      </c>
      <c r="AR1" s="8" t="s">
        <v>1426</v>
      </c>
      <c r="AS1" s="8" t="s">
        <v>1423</v>
      </c>
      <c r="AT1" s="8" t="s">
        <v>1422</v>
      </c>
      <c r="AU1" s="8" t="s">
        <v>1424</v>
      </c>
      <c r="AV1" s="8" t="s">
        <v>1425</v>
      </c>
      <c r="AW1" s="8" t="s">
        <v>1677</v>
      </c>
    </row>
    <row r="2" spans="1:49" x14ac:dyDescent="0.3">
      <c r="A2" s="8">
        <v>1</v>
      </c>
      <c r="B2" s="61">
        <v>1</v>
      </c>
      <c r="C2" s="58" t="s">
        <v>7</v>
      </c>
      <c r="D2" s="59"/>
      <c r="E2" s="60"/>
      <c r="F2" s="60"/>
      <c r="G2" s="25"/>
      <c r="H2" s="1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t="str">
        <f t="shared" ref="AW2:AW65" si="0">IF(OR(I2="Ex",J2="Ex",K2="Ex",L2="Ex",M2="Ex",N2="Ex",O2="Ex",P2="Ex",Q2="Ex",R2="Ex",S2="Ex",T2="Ex",U2="Ex",V2="Ex",W2="Ex",X2="Ex",Y2="Ex",Z2="Ex",AA2="Ex",AB2="Ex",AC2="Ex",AD2="Ex",AE2="Ex",AF2="Ex",AG2="Ex",AH2="Ex",AI2="Ex",AJ2="Ex",AK2="Ex",AL2="Ex",AM2="Ex",AN2="Ex",AO2="Ex",AP2="Ex",AQ2="Ex",AR2="Ex",AS2="Ex",AT2="Ex",AU2="Ex",AV2="Ex"), "Ex","")</f>
        <v/>
      </c>
    </row>
    <row r="3" spans="1:49" x14ac:dyDescent="0.3">
      <c r="A3" s="8">
        <v>2</v>
      </c>
      <c r="B3" s="63" t="s">
        <v>1439</v>
      </c>
      <c r="C3" s="58" t="s">
        <v>1658</v>
      </c>
      <c r="D3" s="59"/>
      <c r="E3" s="60"/>
      <c r="F3" s="60"/>
      <c r="G3" s="25"/>
      <c r="H3" s="1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t="str">
        <f t="shared" si="0"/>
        <v/>
      </c>
    </row>
    <row r="4" spans="1:49" ht="27.6" x14ac:dyDescent="0.3">
      <c r="A4" s="8">
        <v>3</v>
      </c>
      <c r="B4" s="63" t="s">
        <v>8</v>
      </c>
      <c r="C4" s="61" t="s">
        <v>9</v>
      </c>
      <c r="D4" s="61" t="s">
        <v>10</v>
      </c>
      <c r="E4" s="60"/>
      <c r="F4" s="60"/>
      <c r="G4" s="25"/>
      <c r="H4" s="1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t="str">
        <f t="shared" si="0"/>
        <v/>
      </c>
    </row>
    <row r="5" spans="1:49" ht="27.6" x14ac:dyDescent="0.3">
      <c r="A5" s="8">
        <v>4</v>
      </c>
      <c r="B5" s="2" t="s">
        <v>11</v>
      </c>
      <c r="C5" s="2" t="s">
        <v>12</v>
      </c>
      <c r="D5" s="2" t="s">
        <v>13</v>
      </c>
      <c r="E5" s="21"/>
      <c r="F5" s="21"/>
      <c r="G5" s="21"/>
      <c r="H5" s="1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t="str">
        <f t="shared" si="0"/>
        <v/>
      </c>
    </row>
    <row r="6" spans="1:49" x14ac:dyDescent="0.3">
      <c r="A6" s="8">
        <v>5</v>
      </c>
      <c r="B6" s="2" t="s">
        <v>14</v>
      </c>
      <c r="C6" s="2" t="s">
        <v>15</v>
      </c>
      <c r="D6" s="2" t="s">
        <v>16</v>
      </c>
      <c r="E6" s="21"/>
      <c r="F6" s="21"/>
      <c r="G6" s="21"/>
      <c r="H6" s="1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t="str">
        <f t="shared" si="0"/>
        <v/>
      </c>
    </row>
    <row r="7" spans="1:49" ht="27.6" x14ac:dyDescent="0.3">
      <c r="A7" s="8">
        <v>6</v>
      </c>
      <c r="B7" s="2" t="s">
        <v>17</v>
      </c>
      <c r="C7" s="2" t="s">
        <v>18</v>
      </c>
      <c r="D7" s="2" t="s">
        <v>19</v>
      </c>
      <c r="E7" s="21"/>
      <c r="F7" s="21"/>
      <c r="G7" s="21"/>
      <c r="H7" s="1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t="str">
        <f t="shared" si="0"/>
        <v/>
      </c>
    </row>
    <row r="8" spans="1:49" ht="82.8" x14ac:dyDescent="0.3">
      <c r="A8" s="8">
        <v>7</v>
      </c>
      <c r="B8" s="2" t="s">
        <v>20</v>
      </c>
      <c r="C8" s="2" t="s">
        <v>21</v>
      </c>
      <c r="D8" s="2" t="s">
        <v>22</v>
      </c>
      <c r="E8" s="21"/>
      <c r="F8" s="21"/>
      <c r="G8" s="21"/>
      <c r="H8" s="1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t="str">
        <f t="shared" si="0"/>
        <v/>
      </c>
    </row>
    <row r="9" spans="1:49" ht="27.6" x14ac:dyDescent="0.3">
      <c r="A9" s="8">
        <v>8</v>
      </c>
      <c r="B9" s="3" t="s">
        <v>23</v>
      </c>
      <c r="C9" s="3" t="s">
        <v>24</v>
      </c>
      <c r="D9" s="3" t="s">
        <v>25</v>
      </c>
      <c r="E9" s="21"/>
      <c r="F9" s="21"/>
      <c r="G9" s="21"/>
      <c r="H9" s="1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t="str">
        <f t="shared" si="0"/>
        <v/>
      </c>
    </row>
    <row r="10" spans="1:49" ht="27.6" x14ac:dyDescent="0.3">
      <c r="A10" s="8">
        <v>9</v>
      </c>
      <c r="B10" s="2" t="s">
        <v>26</v>
      </c>
      <c r="C10" s="2" t="s">
        <v>27</v>
      </c>
      <c r="D10" s="2" t="s">
        <v>28</v>
      </c>
      <c r="E10" s="21"/>
      <c r="F10" s="21"/>
      <c r="G10" s="21"/>
      <c r="H10" s="1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t="str">
        <f t="shared" si="0"/>
        <v/>
      </c>
    </row>
    <row r="11" spans="1:49" ht="69" x14ac:dyDescent="0.3">
      <c r="A11" s="8">
        <v>10</v>
      </c>
      <c r="B11" s="2" t="s">
        <v>29</v>
      </c>
      <c r="C11" s="2" t="s">
        <v>30</v>
      </c>
      <c r="D11" s="2" t="s">
        <v>31</v>
      </c>
      <c r="E11" s="21"/>
      <c r="F11" s="21"/>
      <c r="G11" s="21"/>
      <c r="H11" s="1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t="str">
        <f t="shared" si="0"/>
        <v/>
      </c>
    </row>
    <row r="12" spans="1:49" x14ac:dyDescent="0.3">
      <c r="A12" s="8">
        <v>11</v>
      </c>
      <c r="B12" s="2" t="s">
        <v>32</v>
      </c>
      <c r="C12" s="2" t="s">
        <v>33</v>
      </c>
      <c r="D12" s="2" t="s">
        <v>34</v>
      </c>
      <c r="E12" s="21"/>
      <c r="F12" s="21"/>
      <c r="G12" s="21"/>
      <c r="H12" s="1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t="str">
        <f t="shared" si="0"/>
        <v/>
      </c>
    </row>
    <row r="13" spans="1:49" x14ac:dyDescent="0.3">
      <c r="A13" s="8">
        <v>12</v>
      </c>
      <c r="B13" s="2" t="s">
        <v>35</v>
      </c>
      <c r="C13" s="2" t="s">
        <v>36</v>
      </c>
      <c r="D13" s="2" t="s">
        <v>37</v>
      </c>
      <c r="E13" s="21"/>
      <c r="F13" s="21"/>
      <c r="G13" s="21"/>
      <c r="H13" s="1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t="str">
        <f t="shared" si="0"/>
        <v/>
      </c>
    </row>
    <row r="14" spans="1:49" x14ac:dyDescent="0.3">
      <c r="A14" s="8">
        <v>13</v>
      </c>
      <c r="B14" s="2" t="s">
        <v>38</v>
      </c>
      <c r="C14" s="2" t="s">
        <v>39</v>
      </c>
      <c r="D14" s="2" t="s">
        <v>40</v>
      </c>
      <c r="E14" s="21"/>
      <c r="F14" s="21"/>
      <c r="G14" s="21"/>
      <c r="H14" s="1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t="str">
        <f t="shared" si="0"/>
        <v/>
      </c>
    </row>
    <row r="15" spans="1:49" x14ac:dyDescent="0.3">
      <c r="A15" s="8">
        <v>14</v>
      </c>
      <c r="B15" s="2" t="s">
        <v>41</v>
      </c>
      <c r="C15" s="2" t="s">
        <v>42</v>
      </c>
      <c r="D15" s="2" t="s">
        <v>43</v>
      </c>
      <c r="E15" s="21"/>
      <c r="F15" s="21"/>
      <c r="G15" s="21"/>
      <c r="H15" s="1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t="str">
        <f t="shared" si="0"/>
        <v/>
      </c>
    </row>
    <row r="16" spans="1:49" x14ac:dyDescent="0.3">
      <c r="A16" s="8">
        <v>15</v>
      </c>
      <c r="B16" s="2" t="s">
        <v>44</v>
      </c>
      <c r="C16" s="2" t="s">
        <v>45</v>
      </c>
      <c r="D16" s="2" t="s">
        <v>46</v>
      </c>
      <c r="E16" s="21"/>
      <c r="F16" s="21"/>
      <c r="G16" s="21"/>
      <c r="H16" s="1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t="str">
        <f t="shared" si="0"/>
        <v/>
      </c>
    </row>
    <row r="17" spans="1:49" x14ac:dyDescent="0.3">
      <c r="A17" s="8">
        <v>16</v>
      </c>
      <c r="B17" s="2" t="s">
        <v>47</v>
      </c>
      <c r="C17" s="2" t="s">
        <v>48</v>
      </c>
      <c r="D17" s="2" t="s">
        <v>49</v>
      </c>
      <c r="E17" s="21"/>
      <c r="F17" s="21"/>
      <c r="G17" s="21"/>
      <c r="H17" s="1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t="str">
        <f t="shared" si="0"/>
        <v/>
      </c>
    </row>
    <row r="18" spans="1:49" x14ac:dyDescent="0.3">
      <c r="A18" s="8">
        <v>17</v>
      </c>
      <c r="B18" s="2" t="s">
        <v>50</v>
      </c>
      <c r="C18" s="2" t="s">
        <v>51</v>
      </c>
      <c r="D18" s="2" t="s">
        <v>52</v>
      </c>
      <c r="E18" s="21"/>
      <c r="F18" s="21"/>
      <c r="G18" s="21"/>
      <c r="H18" s="1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t="str">
        <f t="shared" si="0"/>
        <v/>
      </c>
    </row>
    <row r="19" spans="1:49" x14ac:dyDescent="0.3">
      <c r="A19" s="8">
        <v>18</v>
      </c>
      <c r="B19" s="2" t="s">
        <v>53</v>
      </c>
      <c r="C19" s="2" t="s">
        <v>54</v>
      </c>
      <c r="D19" s="2" t="s">
        <v>55</v>
      </c>
      <c r="E19" s="21"/>
      <c r="F19" s="21"/>
      <c r="G19" s="21"/>
      <c r="H19" s="1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t="str">
        <f t="shared" si="0"/>
        <v/>
      </c>
    </row>
    <row r="20" spans="1:49" ht="27.6" x14ac:dyDescent="0.3">
      <c r="A20" s="8">
        <v>19</v>
      </c>
      <c r="B20" s="2" t="s">
        <v>56</v>
      </c>
      <c r="C20" s="2" t="s">
        <v>57</v>
      </c>
      <c r="D20" s="2" t="s">
        <v>58</v>
      </c>
      <c r="E20" s="21"/>
      <c r="F20" s="21"/>
      <c r="G20" s="21"/>
      <c r="H20" s="1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t="str">
        <f t="shared" si="0"/>
        <v/>
      </c>
    </row>
    <row r="21" spans="1:49" ht="41.4" x14ac:dyDescent="0.3">
      <c r="A21" s="8">
        <v>20</v>
      </c>
      <c r="B21" s="2" t="s">
        <v>59</v>
      </c>
      <c r="C21" s="2" t="s">
        <v>1178</v>
      </c>
      <c r="D21" s="2" t="s">
        <v>60</v>
      </c>
      <c r="E21" s="21"/>
      <c r="F21" s="21"/>
      <c r="G21" s="21"/>
      <c r="H21" s="1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t="str">
        <f t="shared" si="0"/>
        <v/>
      </c>
    </row>
    <row r="22" spans="1:49" ht="55.2" x14ac:dyDescent="0.3">
      <c r="A22" s="8">
        <v>21</v>
      </c>
      <c r="B22" s="2" t="s">
        <v>61</v>
      </c>
      <c r="C22" s="2" t="s">
        <v>62</v>
      </c>
      <c r="D22" s="2" t="s">
        <v>63</v>
      </c>
      <c r="E22" s="21"/>
      <c r="F22" s="21"/>
      <c r="G22" s="21"/>
      <c r="H22" s="1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t="str">
        <f t="shared" si="0"/>
        <v/>
      </c>
    </row>
    <row r="23" spans="1:49" x14ac:dyDescent="0.3">
      <c r="A23" s="8">
        <v>22</v>
      </c>
      <c r="B23" s="2" t="s">
        <v>64</v>
      </c>
      <c r="C23" s="12" t="s">
        <v>65</v>
      </c>
      <c r="D23" s="4"/>
      <c r="E23" s="21"/>
      <c r="F23" s="21"/>
      <c r="G23" s="21"/>
      <c r="H23" s="1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t="str">
        <f t="shared" si="0"/>
        <v/>
      </c>
    </row>
    <row r="24" spans="1:49" ht="27.6" x14ac:dyDescent="0.3">
      <c r="A24" s="8">
        <v>23</v>
      </c>
      <c r="B24" s="2" t="s">
        <v>66</v>
      </c>
      <c r="C24" s="4" t="s">
        <v>1657</v>
      </c>
      <c r="D24" s="2" t="s">
        <v>1217</v>
      </c>
      <c r="E24" s="21"/>
      <c r="F24" s="21"/>
      <c r="G24" s="21"/>
      <c r="H24" s="18"/>
      <c r="I24" s="8"/>
      <c r="J24" s="8"/>
      <c r="K24" s="8"/>
      <c r="L24" s="8"/>
      <c r="M24" s="8"/>
      <c r="N24" s="8"/>
      <c r="O24" s="8"/>
      <c r="P24" s="8"/>
      <c r="Q24" s="8"/>
      <c r="R24" s="8"/>
      <c r="S24" s="8"/>
      <c r="T24" s="8"/>
      <c r="U24" s="8"/>
      <c r="V24" s="8"/>
      <c r="W24" s="8" t="str">
        <f>IF(Screening!$AB$18="Yes", "Ex","")</f>
        <v/>
      </c>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t="str">
        <f t="shared" si="0"/>
        <v/>
      </c>
    </row>
    <row r="25" spans="1:49" ht="27.6" x14ac:dyDescent="0.3">
      <c r="A25" s="8">
        <v>24</v>
      </c>
      <c r="B25" s="5" t="s">
        <v>1440</v>
      </c>
      <c r="C25" s="5" t="s">
        <v>1179</v>
      </c>
      <c r="D25" s="2" t="s">
        <v>1218</v>
      </c>
      <c r="E25" s="21"/>
      <c r="F25" s="21"/>
      <c r="G25" s="21"/>
      <c r="H25" s="19"/>
      <c r="I25" s="8"/>
      <c r="J25" s="8"/>
      <c r="K25" s="8"/>
      <c r="L25" s="8"/>
      <c r="M25" s="8"/>
      <c r="N25" s="8"/>
      <c r="O25" s="8"/>
      <c r="P25" s="8"/>
      <c r="Q25" s="8"/>
      <c r="R25" s="8"/>
      <c r="S25" s="8"/>
      <c r="T25" s="8"/>
      <c r="U25" s="8"/>
      <c r="V25" s="8"/>
      <c r="W25" s="8" t="str">
        <f>IF(Screening!$AB$18="Yes", "Ex","")</f>
        <v/>
      </c>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t="str">
        <f t="shared" si="0"/>
        <v/>
      </c>
    </row>
    <row r="26" spans="1:49" x14ac:dyDescent="0.3">
      <c r="A26" s="8">
        <v>25</v>
      </c>
      <c r="B26" s="5" t="s">
        <v>1441</v>
      </c>
      <c r="C26" s="5" t="s">
        <v>67</v>
      </c>
      <c r="D26" s="2" t="s">
        <v>1219</v>
      </c>
      <c r="E26" s="21"/>
      <c r="F26" s="21"/>
      <c r="G26" s="21"/>
      <c r="H26" s="19"/>
      <c r="I26" s="8"/>
      <c r="J26" s="8"/>
      <c r="K26" s="8"/>
      <c r="L26" s="8"/>
      <c r="M26" s="8"/>
      <c r="N26" s="8"/>
      <c r="O26" s="8"/>
      <c r="P26" s="8"/>
      <c r="Q26" s="8"/>
      <c r="R26" s="8"/>
      <c r="S26" s="8"/>
      <c r="T26" s="8"/>
      <c r="U26" s="8"/>
      <c r="V26" s="8"/>
      <c r="W26" s="8" t="str">
        <f>IF(Screening!$AB$18="Yes", "Ex","")</f>
        <v/>
      </c>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t="str">
        <f t="shared" si="0"/>
        <v/>
      </c>
    </row>
    <row r="27" spans="1:49" ht="27.6" x14ac:dyDescent="0.3">
      <c r="A27" s="8">
        <v>26</v>
      </c>
      <c r="B27" s="5" t="s">
        <v>1442</v>
      </c>
      <c r="C27" s="5" t="s">
        <v>68</v>
      </c>
      <c r="D27" s="2" t="s">
        <v>1220</v>
      </c>
      <c r="E27" s="21"/>
      <c r="F27" s="21"/>
      <c r="G27" s="21"/>
      <c r="H27" s="19"/>
      <c r="I27" s="8"/>
      <c r="J27" s="8"/>
      <c r="K27" s="8"/>
      <c r="L27" s="8"/>
      <c r="M27" s="8"/>
      <c r="N27" s="8"/>
      <c r="O27" s="8"/>
      <c r="P27" s="8"/>
      <c r="Q27" s="8"/>
      <c r="R27" s="8"/>
      <c r="S27" s="8"/>
      <c r="T27" s="8"/>
      <c r="U27" s="8"/>
      <c r="V27" s="8"/>
      <c r="W27" s="8" t="str">
        <f>IF(Screening!$AB$18="Yes", "Ex","")</f>
        <v/>
      </c>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t="str">
        <f t="shared" si="0"/>
        <v/>
      </c>
    </row>
    <row r="28" spans="1:49" ht="55.2" x14ac:dyDescent="0.3">
      <c r="A28" s="8">
        <v>27</v>
      </c>
      <c r="B28" s="5" t="s">
        <v>1443</v>
      </c>
      <c r="C28" s="5" t="s">
        <v>69</v>
      </c>
      <c r="D28" s="2" t="s">
        <v>1221</v>
      </c>
      <c r="E28" s="21"/>
      <c r="F28" s="21"/>
      <c r="G28" s="21"/>
      <c r="H28" s="19"/>
      <c r="I28" s="8"/>
      <c r="J28" s="8"/>
      <c r="K28" s="8"/>
      <c r="L28" s="8"/>
      <c r="M28" s="8"/>
      <c r="N28" s="8"/>
      <c r="O28" s="8"/>
      <c r="P28" s="8"/>
      <c r="Q28" s="8"/>
      <c r="R28" s="8"/>
      <c r="S28" s="8"/>
      <c r="T28" s="8"/>
      <c r="U28" s="8"/>
      <c r="V28" s="8"/>
      <c r="W28" s="8" t="str">
        <f>IF(Screening!$AB$18="Yes", "Ex","")</f>
        <v/>
      </c>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t="str">
        <f t="shared" si="0"/>
        <v/>
      </c>
    </row>
    <row r="29" spans="1:49" ht="41.4" x14ac:dyDescent="0.3">
      <c r="A29" s="8">
        <v>28</v>
      </c>
      <c r="B29" s="5" t="s">
        <v>1444</v>
      </c>
      <c r="C29" s="5" t="s">
        <v>70</v>
      </c>
      <c r="D29" s="2" t="s">
        <v>1222</v>
      </c>
      <c r="E29" s="21"/>
      <c r="F29" s="21"/>
      <c r="G29" s="21"/>
      <c r="H29" s="19"/>
      <c r="I29" s="8"/>
      <c r="J29" s="8"/>
      <c r="K29" s="8"/>
      <c r="L29" s="8"/>
      <c r="M29" s="8"/>
      <c r="N29" s="8"/>
      <c r="O29" s="8"/>
      <c r="P29" s="8"/>
      <c r="Q29" s="8"/>
      <c r="R29" s="8"/>
      <c r="S29" s="8"/>
      <c r="T29" s="8"/>
      <c r="U29" s="8"/>
      <c r="V29" s="8"/>
      <c r="W29" s="8" t="str">
        <f>IF(Screening!$AB$18="Yes", "Ex","")</f>
        <v/>
      </c>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t="str">
        <f t="shared" si="0"/>
        <v/>
      </c>
    </row>
    <row r="30" spans="1:49" ht="27.6" x14ac:dyDescent="0.3">
      <c r="A30" s="8">
        <v>29</v>
      </c>
      <c r="B30" s="5" t="s">
        <v>1445</v>
      </c>
      <c r="C30" s="5" t="s">
        <v>71</v>
      </c>
      <c r="D30" s="2" t="s">
        <v>1223</v>
      </c>
      <c r="E30" s="21"/>
      <c r="F30" s="21"/>
      <c r="G30" s="21"/>
      <c r="H30" s="19"/>
      <c r="I30" s="8"/>
      <c r="J30" s="8"/>
      <c r="K30" s="8"/>
      <c r="L30" s="8"/>
      <c r="M30" s="8"/>
      <c r="N30" s="8"/>
      <c r="O30" s="8"/>
      <c r="P30" s="8"/>
      <c r="Q30" s="8"/>
      <c r="R30" s="8"/>
      <c r="S30" s="8"/>
      <c r="T30" s="8"/>
      <c r="U30" s="8"/>
      <c r="V30" s="8"/>
      <c r="W30" s="8" t="str">
        <f>IF(Screening!$AB$18="Yes", "Ex","")</f>
        <v/>
      </c>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t="str">
        <f t="shared" si="0"/>
        <v/>
      </c>
    </row>
    <row r="31" spans="1:49" x14ac:dyDescent="0.3">
      <c r="A31" s="8">
        <v>30</v>
      </c>
      <c r="B31" s="5" t="s">
        <v>1446</v>
      </c>
      <c r="C31" s="5" t="s">
        <v>72</v>
      </c>
      <c r="D31" s="2" t="s">
        <v>1224</v>
      </c>
      <c r="E31" s="21"/>
      <c r="F31" s="21"/>
      <c r="G31" s="21"/>
      <c r="H31" s="19"/>
      <c r="I31" s="8"/>
      <c r="J31" s="8"/>
      <c r="K31" s="8"/>
      <c r="L31" s="8"/>
      <c r="M31" s="8"/>
      <c r="N31" s="8"/>
      <c r="O31" s="8"/>
      <c r="P31" s="8"/>
      <c r="Q31" s="8"/>
      <c r="R31" s="8"/>
      <c r="S31" s="8"/>
      <c r="T31" s="8"/>
      <c r="U31" s="8"/>
      <c r="V31" s="8"/>
      <c r="W31" s="8" t="str">
        <f>IF(Screening!$AB$18="Yes", "Ex","")</f>
        <v/>
      </c>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t="str">
        <f t="shared" si="0"/>
        <v/>
      </c>
    </row>
    <row r="32" spans="1:49" ht="41.4" x14ac:dyDescent="0.3">
      <c r="A32" s="8">
        <v>31</v>
      </c>
      <c r="B32" s="2" t="s">
        <v>73</v>
      </c>
      <c r="C32" s="4" t="s">
        <v>1656</v>
      </c>
      <c r="D32" s="2" t="s">
        <v>74</v>
      </c>
      <c r="E32" s="21"/>
      <c r="F32" s="21"/>
      <c r="G32" s="21"/>
      <c r="H32" s="1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t="str">
        <f t="shared" si="0"/>
        <v/>
      </c>
    </row>
    <row r="33" spans="1:49" x14ac:dyDescent="0.3">
      <c r="A33" s="8">
        <v>32</v>
      </c>
      <c r="B33" s="2" t="s">
        <v>75</v>
      </c>
      <c r="C33" s="11" t="s">
        <v>1655</v>
      </c>
      <c r="D33" s="2" t="s">
        <v>1225</v>
      </c>
      <c r="E33" s="21"/>
      <c r="F33" s="21"/>
      <c r="G33" s="21"/>
      <c r="H33" s="18"/>
      <c r="I33" s="8"/>
      <c r="J33" s="8"/>
      <c r="K33" s="8"/>
      <c r="L33" s="8"/>
      <c r="M33" s="8"/>
      <c r="N33" s="8"/>
      <c r="O33" s="8"/>
      <c r="P33" s="8"/>
      <c r="Q33" s="8"/>
      <c r="R33" s="8"/>
      <c r="S33" s="8"/>
      <c r="T33" s="8"/>
      <c r="U33" s="8"/>
      <c r="V33" s="8"/>
      <c r="W33" s="8"/>
      <c r="X33" s="8"/>
      <c r="Y33" s="8"/>
      <c r="Z33" s="8"/>
      <c r="AA33" s="8" t="str">
        <f>IF(Screening!$AB$22="Yes", "Ex","")</f>
        <v/>
      </c>
      <c r="AB33" s="8"/>
      <c r="AC33" s="8"/>
      <c r="AD33" s="8"/>
      <c r="AE33" s="8"/>
      <c r="AF33" s="8"/>
      <c r="AG33" s="8"/>
      <c r="AH33" s="8"/>
      <c r="AI33" s="8"/>
      <c r="AJ33" s="8"/>
      <c r="AK33" s="8"/>
      <c r="AL33" s="8"/>
      <c r="AM33" s="8"/>
      <c r="AN33" s="8"/>
      <c r="AO33" s="8"/>
      <c r="AP33" s="8"/>
      <c r="AQ33" s="8"/>
      <c r="AR33" s="8"/>
      <c r="AS33" s="8"/>
      <c r="AT33" s="8"/>
      <c r="AU33" s="8"/>
      <c r="AV33" s="8"/>
      <c r="AW33" s="8" t="str">
        <f t="shared" si="0"/>
        <v/>
      </c>
    </row>
    <row r="34" spans="1:49" ht="27.6" x14ac:dyDescent="0.3">
      <c r="A34" s="8">
        <v>33</v>
      </c>
      <c r="B34" s="2" t="s">
        <v>76</v>
      </c>
      <c r="C34" s="5" t="s">
        <v>1180</v>
      </c>
      <c r="D34" s="2" t="s">
        <v>77</v>
      </c>
      <c r="E34" s="21"/>
      <c r="F34" s="21"/>
      <c r="G34" s="21"/>
      <c r="H34" s="18"/>
      <c r="I34" s="8"/>
      <c r="J34" s="8"/>
      <c r="K34" s="8"/>
      <c r="L34" s="8"/>
      <c r="M34" s="8"/>
      <c r="N34" s="8"/>
      <c r="O34" s="8"/>
      <c r="P34" s="8"/>
      <c r="Q34" s="8"/>
      <c r="R34" s="8"/>
      <c r="S34" s="8"/>
      <c r="T34" s="8"/>
      <c r="U34" s="8"/>
      <c r="V34" s="8"/>
      <c r="W34" s="8"/>
      <c r="X34" s="8"/>
      <c r="Y34" s="8"/>
      <c r="Z34" s="8"/>
      <c r="AA34" s="8" t="str">
        <f>IF(Screening!$AB$22="Yes", "Ex","")</f>
        <v/>
      </c>
      <c r="AB34" s="8"/>
      <c r="AC34" s="8"/>
      <c r="AD34" s="8"/>
      <c r="AE34" s="8"/>
      <c r="AF34" s="8"/>
      <c r="AG34" s="8"/>
      <c r="AH34" s="8"/>
      <c r="AI34" s="8"/>
      <c r="AJ34" s="8"/>
      <c r="AK34" s="8"/>
      <c r="AL34" s="8"/>
      <c r="AM34" s="8"/>
      <c r="AN34" s="8"/>
      <c r="AO34" s="8"/>
      <c r="AP34" s="8"/>
      <c r="AQ34" s="8"/>
      <c r="AR34" s="8"/>
      <c r="AS34" s="8"/>
      <c r="AT34" s="8"/>
      <c r="AU34" s="8"/>
      <c r="AV34" s="8"/>
      <c r="AW34" s="8" t="str">
        <f t="shared" si="0"/>
        <v/>
      </c>
    </row>
    <row r="35" spans="1:49" x14ac:dyDescent="0.3">
      <c r="A35" s="8">
        <v>34</v>
      </c>
      <c r="B35" s="5" t="s">
        <v>78</v>
      </c>
      <c r="C35" s="5" t="s">
        <v>79</v>
      </c>
      <c r="D35" s="2" t="s">
        <v>1226</v>
      </c>
      <c r="E35" s="21"/>
      <c r="F35" s="21"/>
      <c r="G35" s="21"/>
      <c r="H35" s="19"/>
      <c r="I35" s="8"/>
      <c r="J35" s="8"/>
      <c r="K35" s="8"/>
      <c r="L35" s="8"/>
      <c r="M35" s="8"/>
      <c r="N35" s="8"/>
      <c r="O35" s="8"/>
      <c r="P35" s="8"/>
      <c r="Q35" s="8"/>
      <c r="R35" s="8"/>
      <c r="S35" s="8"/>
      <c r="T35" s="8"/>
      <c r="U35" s="8"/>
      <c r="V35" s="8"/>
      <c r="W35" s="8"/>
      <c r="X35" s="8"/>
      <c r="Y35" s="8"/>
      <c r="Z35" s="8"/>
      <c r="AA35" s="8" t="str">
        <f>IF(Screening!$AB$22="Yes", "Ex","")</f>
        <v/>
      </c>
      <c r="AB35" s="8"/>
      <c r="AC35" s="8"/>
      <c r="AD35" s="8"/>
      <c r="AE35" s="8"/>
      <c r="AF35" s="8"/>
      <c r="AG35" s="8"/>
      <c r="AH35" s="8"/>
      <c r="AI35" s="8"/>
      <c r="AJ35" s="8"/>
      <c r="AK35" s="8"/>
      <c r="AL35" s="8"/>
      <c r="AM35" s="8"/>
      <c r="AN35" s="8"/>
      <c r="AO35" s="8"/>
      <c r="AP35" s="8"/>
      <c r="AQ35" s="8"/>
      <c r="AR35" s="8"/>
      <c r="AS35" s="8"/>
      <c r="AT35" s="8"/>
      <c r="AU35" s="8"/>
      <c r="AV35" s="8"/>
      <c r="AW35" s="8" t="str">
        <f t="shared" si="0"/>
        <v/>
      </c>
    </row>
    <row r="36" spans="1:49" x14ac:dyDescent="0.3">
      <c r="A36" s="8">
        <v>35</v>
      </c>
      <c r="B36" s="5" t="s">
        <v>80</v>
      </c>
      <c r="C36" s="5" t="s">
        <v>81</v>
      </c>
      <c r="D36" s="2" t="s">
        <v>1227</v>
      </c>
      <c r="E36" s="21"/>
      <c r="F36" s="21"/>
      <c r="G36" s="21"/>
      <c r="H36" s="19"/>
      <c r="I36" s="8"/>
      <c r="J36" s="8"/>
      <c r="K36" s="8"/>
      <c r="L36" s="8"/>
      <c r="M36" s="8"/>
      <c r="N36" s="8"/>
      <c r="O36" s="8"/>
      <c r="P36" s="8"/>
      <c r="Q36" s="8"/>
      <c r="R36" s="8"/>
      <c r="S36" s="8"/>
      <c r="T36" s="8"/>
      <c r="U36" s="8"/>
      <c r="V36" s="8"/>
      <c r="W36" s="8"/>
      <c r="X36" s="8"/>
      <c r="Y36" s="8"/>
      <c r="Z36" s="8"/>
      <c r="AA36" s="8" t="str">
        <f>IF(Screening!$AB$22="Yes", "Ex","")</f>
        <v/>
      </c>
      <c r="AB36" s="8"/>
      <c r="AC36" s="8"/>
      <c r="AD36" s="8"/>
      <c r="AE36" s="8"/>
      <c r="AF36" s="8"/>
      <c r="AG36" s="8"/>
      <c r="AH36" s="8"/>
      <c r="AI36" s="8"/>
      <c r="AJ36" s="8"/>
      <c r="AK36" s="8"/>
      <c r="AL36" s="8"/>
      <c r="AM36" s="8"/>
      <c r="AN36" s="8"/>
      <c r="AO36" s="8"/>
      <c r="AP36" s="8"/>
      <c r="AQ36" s="8"/>
      <c r="AR36" s="8"/>
      <c r="AS36" s="8"/>
      <c r="AT36" s="8"/>
      <c r="AU36" s="8"/>
      <c r="AV36" s="8"/>
      <c r="AW36" s="8" t="str">
        <f t="shared" si="0"/>
        <v/>
      </c>
    </row>
    <row r="37" spans="1:49" ht="292.2" x14ac:dyDescent="0.3">
      <c r="A37" s="8">
        <v>36</v>
      </c>
      <c r="B37" s="5" t="s">
        <v>82</v>
      </c>
      <c r="C37" s="5" t="s">
        <v>1671</v>
      </c>
      <c r="D37" s="2" t="s">
        <v>1228</v>
      </c>
      <c r="E37" s="21"/>
      <c r="F37" s="21"/>
      <c r="G37" s="21"/>
      <c r="H37" s="19"/>
      <c r="I37" s="8"/>
      <c r="J37" s="8"/>
      <c r="K37" s="8"/>
      <c r="L37" s="8"/>
      <c r="M37" s="8"/>
      <c r="N37" s="8"/>
      <c r="O37" s="8"/>
      <c r="P37" s="8"/>
      <c r="Q37" s="8"/>
      <c r="R37" s="8"/>
      <c r="S37" s="8"/>
      <c r="T37" s="8"/>
      <c r="U37" s="8"/>
      <c r="V37" s="8"/>
      <c r="W37" s="8"/>
      <c r="X37" s="8"/>
      <c r="Y37" s="8"/>
      <c r="Z37" s="8"/>
      <c r="AA37" s="8" t="str">
        <f>IF(Screening!$AB$22="Yes", "Ex","")</f>
        <v/>
      </c>
      <c r="AB37" s="8"/>
      <c r="AC37" s="8"/>
      <c r="AD37" s="8"/>
      <c r="AE37" s="8"/>
      <c r="AF37" s="8"/>
      <c r="AG37" s="8"/>
      <c r="AH37" s="8"/>
      <c r="AI37" s="8"/>
      <c r="AJ37" s="8"/>
      <c r="AK37" s="8"/>
      <c r="AL37" s="8"/>
      <c r="AM37" s="8"/>
      <c r="AN37" s="8"/>
      <c r="AO37" s="8"/>
      <c r="AP37" s="8"/>
      <c r="AQ37" s="8"/>
      <c r="AR37" s="8"/>
      <c r="AS37" s="8"/>
      <c r="AT37" s="8"/>
      <c r="AU37" s="8"/>
      <c r="AV37" s="8"/>
      <c r="AW37" s="8" t="str">
        <f t="shared" si="0"/>
        <v/>
      </c>
    </row>
    <row r="38" spans="1:49" ht="82.8" x14ac:dyDescent="0.3">
      <c r="A38" s="8">
        <v>37</v>
      </c>
      <c r="B38" s="5" t="s">
        <v>83</v>
      </c>
      <c r="C38" s="6" t="s">
        <v>1229</v>
      </c>
      <c r="D38" s="2" t="s">
        <v>1230</v>
      </c>
      <c r="E38" s="21"/>
      <c r="F38" s="21"/>
      <c r="G38" s="21"/>
      <c r="H38" s="19"/>
      <c r="I38" s="8"/>
      <c r="J38" s="8"/>
      <c r="K38" s="8"/>
      <c r="L38" s="8"/>
      <c r="M38" s="8"/>
      <c r="N38" s="8"/>
      <c r="O38" s="8"/>
      <c r="P38" s="8"/>
      <c r="Q38" s="8"/>
      <c r="R38" s="8"/>
      <c r="S38" s="8"/>
      <c r="T38" s="8"/>
      <c r="U38" s="8" t="str">
        <f>IF(Screening!$AB$16="No", "Ex","")</f>
        <v/>
      </c>
      <c r="V38" s="8"/>
      <c r="W38" s="8"/>
      <c r="X38" s="8"/>
      <c r="Y38" s="8"/>
      <c r="Z38" s="8"/>
      <c r="AA38" s="8" t="str">
        <f>IF(Screening!$AB$22="Yes", "Ex","")</f>
        <v/>
      </c>
      <c r="AB38" s="8"/>
      <c r="AC38" s="8"/>
      <c r="AD38" s="8"/>
      <c r="AE38" s="8"/>
      <c r="AF38" s="8"/>
      <c r="AG38" s="8"/>
      <c r="AH38" s="8"/>
      <c r="AI38" s="8"/>
      <c r="AJ38" s="8"/>
      <c r="AK38" s="8"/>
      <c r="AL38" s="8"/>
      <c r="AM38" s="8"/>
      <c r="AN38" s="8"/>
      <c r="AO38" s="8"/>
      <c r="AP38" s="8"/>
      <c r="AQ38" s="8"/>
      <c r="AR38" s="8"/>
      <c r="AS38" s="8"/>
      <c r="AT38" s="8"/>
      <c r="AU38" s="8"/>
      <c r="AV38" s="8"/>
      <c r="AW38" s="8" t="str">
        <f t="shared" si="0"/>
        <v/>
      </c>
    </row>
    <row r="39" spans="1:49" ht="55.2" x14ac:dyDescent="0.3">
      <c r="A39" s="8">
        <v>38</v>
      </c>
      <c r="B39" s="5" t="s">
        <v>84</v>
      </c>
      <c r="C39" s="5" t="s">
        <v>85</v>
      </c>
      <c r="D39" s="2" t="s">
        <v>1231</v>
      </c>
      <c r="E39" s="21"/>
      <c r="F39" s="21"/>
      <c r="G39" s="21"/>
      <c r="H39" s="19"/>
      <c r="I39" s="8"/>
      <c r="J39" s="8"/>
      <c r="K39" s="8"/>
      <c r="L39" s="8"/>
      <c r="M39" s="8"/>
      <c r="N39" s="8"/>
      <c r="O39" s="8"/>
      <c r="P39" s="8"/>
      <c r="Q39" s="8"/>
      <c r="R39" s="8"/>
      <c r="S39" s="8"/>
      <c r="T39" s="8"/>
      <c r="U39" s="8"/>
      <c r="V39" s="8"/>
      <c r="W39" s="8"/>
      <c r="X39" s="8"/>
      <c r="Y39" s="8"/>
      <c r="Z39" s="8"/>
      <c r="AA39" s="8" t="str">
        <f>IF(Screening!$AB$22="Yes", "Ex","")</f>
        <v/>
      </c>
      <c r="AB39" s="8"/>
      <c r="AC39" s="8"/>
      <c r="AD39" s="8"/>
      <c r="AE39" s="8"/>
      <c r="AF39" s="8"/>
      <c r="AG39" s="8"/>
      <c r="AH39" s="8"/>
      <c r="AI39" s="8"/>
      <c r="AJ39" s="8"/>
      <c r="AK39" s="8"/>
      <c r="AL39" s="8"/>
      <c r="AM39" s="8"/>
      <c r="AN39" s="8"/>
      <c r="AO39" s="8"/>
      <c r="AP39" s="8"/>
      <c r="AQ39" s="8"/>
      <c r="AR39" s="8"/>
      <c r="AS39" s="8"/>
      <c r="AT39" s="8"/>
      <c r="AU39" s="8"/>
      <c r="AV39" s="8"/>
      <c r="AW39" s="8" t="str">
        <f t="shared" si="0"/>
        <v/>
      </c>
    </row>
    <row r="40" spans="1:49" ht="55.2" x14ac:dyDescent="0.3">
      <c r="A40" s="8">
        <v>39</v>
      </c>
      <c r="B40" s="5" t="s">
        <v>86</v>
      </c>
      <c r="C40" s="5" t="s">
        <v>87</v>
      </c>
      <c r="D40" s="2" t="s">
        <v>1232</v>
      </c>
      <c r="E40" s="21"/>
      <c r="F40" s="21"/>
      <c r="G40" s="21"/>
      <c r="H40" s="19"/>
      <c r="I40" s="8"/>
      <c r="J40" s="8"/>
      <c r="K40" s="8"/>
      <c r="L40" s="8"/>
      <c r="M40" s="8"/>
      <c r="N40" s="8"/>
      <c r="O40" s="8"/>
      <c r="P40" s="8"/>
      <c r="Q40" s="8"/>
      <c r="R40" s="8"/>
      <c r="S40" s="8"/>
      <c r="T40" s="8"/>
      <c r="U40" s="8"/>
      <c r="V40" s="8"/>
      <c r="W40" s="8"/>
      <c r="X40" s="8"/>
      <c r="Y40" s="8"/>
      <c r="Z40" s="8"/>
      <c r="AA40" s="8" t="str">
        <f>IF(Screening!$AB$22="Yes", "Ex","")</f>
        <v/>
      </c>
      <c r="AB40" s="8"/>
      <c r="AC40" s="8"/>
      <c r="AD40" s="8"/>
      <c r="AE40" s="8"/>
      <c r="AF40" s="8"/>
      <c r="AG40" s="8"/>
      <c r="AH40" s="8"/>
      <c r="AI40" s="8"/>
      <c r="AJ40" s="8"/>
      <c r="AK40" s="8"/>
      <c r="AL40" s="8"/>
      <c r="AM40" s="8"/>
      <c r="AN40" s="8"/>
      <c r="AO40" s="8"/>
      <c r="AP40" s="8"/>
      <c r="AQ40" s="8"/>
      <c r="AR40" s="8"/>
      <c r="AS40" s="8"/>
      <c r="AT40" s="8"/>
      <c r="AU40" s="8"/>
      <c r="AV40" s="8"/>
      <c r="AW40" s="8" t="str">
        <f t="shared" si="0"/>
        <v/>
      </c>
    </row>
    <row r="41" spans="1:49" ht="27.6" x14ac:dyDescent="0.3">
      <c r="A41" s="8">
        <v>40</v>
      </c>
      <c r="B41" s="5" t="s">
        <v>88</v>
      </c>
      <c r="C41" s="5" t="s">
        <v>89</v>
      </c>
      <c r="D41" s="2" t="s">
        <v>1233</v>
      </c>
      <c r="E41" s="21"/>
      <c r="F41" s="21"/>
      <c r="G41" s="21"/>
      <c r="H41" s="19"/>
      <c r="I41" s="8"/>
      <c r="J41" s="8"/>
      <c r="K41" s="8"/>
      <c r="L41" s="8"/>
      <c r="M41" s="8"/>
      <c r="N41" s="8"/>
      <c r="O41" s="8"/>
      <c r="P41" s="8"/>
      <c r="Q41" s="8"/>
      <c r="R41" s="8"/>
      <c r="S41" s="8"/>
      <c r="T41" s="8"/>
      <c r="U41" s="8"/>
      <c r="V41" s="8"/>
      <c r="W41" s="8"/>
      <c r="X41" s="8"/>
      <c r="Y41" s="8"/>
      <c r="Z41" s="8"/>
      <c r="AA41" s="8" t="str">
        <f>IF(Screening!$AB$22="Yes", "Ex","")</f>
        <v/>
      </c>
      <c r="AB41" s="8"/>
      <c r="AC41" s="8"/>
      <c r="AD41" s="8"/>
      <c r="AE41" s="8"/>
      <c r="AF41" s="8"/>
      <c r="AG41" s="8"/>
      <c r="AH41" s="8"/>
      <c r="AI41" s="8"/>
      <c r="AJ41" s="8"/>
      <c r="AK41" s="8"/>
      <c r="AL41" s="8"/>
      <c r="AM41" s="8"/>
      <c r="AN41" s="8"/>
      <c r="AO41" s="8"/>
      <c r="AP41" s="8"/>
      <c r="AQ41" s="8"/>
      <c r="AR41" s="8"/>
      <c r="AS41" s="8"/>
      <c r="AT41" s="8"/>
      <c r="AU41" s="8"/>
      <c r="AV41" s="8"/>
      <c r="AW41" s="8" t="str">
        <f t="shared" si="0"/>
        <v/>
      </c>
    </row>
    <row r="42" spans="1:49" ht="27.6" x14ac:dyDescent="0.3">
      <c r="A42" s="8">
        <v>41</v>
      </c>
      <c r="B42" s="5" t="s">
        <v>90</v>
      </c>
      <c r="C42" s="5" t="s">
        <v>91</v>
      </c>
      <c r="D42" s="2" t="s">
        <v>1234</v>
      </c>
      <c r="E42" s="21"/>
      <c r="F42" s="21"/>
      <c r="G42" s="21"/>
      <c r="H42" s="19"/>
      <c r="I42" s="8"/>
      <c r="J42" s="8"/>
      <c r="K42" s="8"/>
      <c r="L42" s="8"/>
      <c r="M42" s="8"/>
      <c r="N42" s="8"/>
      <c r="O42" s="8"/>
      <c r="P42" s="8"/>
      <c r="Q42" s="8"/>
      <c r="R42" s="8"/>
      <c r="S42" s="8"/>
      <c r="T42" s="8"/>
      <c r="U42" s="8"/>
      <c r="V42" s="8"/>
      <c r="W42" s="8"/>
      <c r="X42" s="8"/>
      <c r="Y42" s="8"/>
      <c r="Z42" s="8"/>
      <c r="AA42" s="8" t="str">
        <f>IF(Screening!$AB$22="Yes", "Ex","")</f>
        <v/>
      </c>
      <c r="AB42" s="8"/>
      <c r="AC42" s="8"/>
      <c r="AD42" s="8"/>
      <c r="AE42" s="8"/>
      <c r="AF42" s="8"/>
      <c r="AG42" s="8"/>
      <c r="AH42" s="8"/>
      <c r="AI42" s="8"/>
      <c r="AJ42" s="8"/>
      <c r="AK42" s="8"/>
      <c r="AL42" s="8"/>
      <c r="AM42" s="8"/>
      <c r="AN42" s="8"/>
      <c r="AO42" s="8"/>
      <c r="AP42" s="8"/>
      <c r="AQ42" s="8"/>
      <c r="AR42" s="8"/>
      <c r="AS42" s="8"/>
      <c r="AT42" s="8"/>
      <c r="AU42" s="8"/>
      <c r="AV42" s="8"/>
      <c r="AW42" s="8" t="str">
        <f t="shared" si="0"/>
        <v/>
      </c>
    </row>
    <row r="43" spans="1:49" ht="138" x14ac:dyDescent="0.3">
      <c r="A43" s="8">
        <v>42</v>
      </c>
      <c r="B43" s="2" t="s">
        <v>92</v>
      </c>
      <c r="C43" s="4" t="s">
        <v>1654</v>
      </c>
      <c r="D43" s="2" t="s">
        <v>93</v>
      </c>
      <c r="E43" s="21"/>
      <c r="F43" s="21"/>
      <c r="G43" s="21"/>
      <c r="H43" s="1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t="str">
        <f t="shared" si="0"/>
        <v/>
      </c>
    </row>
    <row r="44" spans="1:49" ht="41.4" x14ac:dyDescent="0.3">
      <c r="A44" s="8">
        <v>43</v>
      </c>
      <c r="B44" s="2" t="s">
        <v>94</v>
      </c>
      <c r="C44" s="6" t="s">
        <v>1659</v>
      </c>
      <c r="D44" s="2" t="s">
        <v>1235</v>
      </c>
      <c r="E44" s="21"/>
      <c r="F44" s="21"/>
      <c r="G44" s="21"/>
      <c r="H44" s="1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t="str">
        <f t="shared" si="0"/>
        <v/>
      </c>
    </row>
    <row r="45" spans="1:49" ht="55.2" x14ac:dyDescent="0.3">
      <c r="A45" s="8">
        <v>44</v>
      </c>
      <c r="B45" s="2" t="s">
        <v>95</v>
      </c>
      <c r="C45" s="4" t="s">
        <v>1660</v>
      </c>
      <c r="D45" s="2" t="s">
        <v>96</v>
      </c>
      <c r="E45" s="21"/>
      <c r="F45" s="21"/>
      <c r="G45" s="21"/>
      <c r="H45" s="1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t="str">
        <f t="shared" si="0"/>
        <v/>
      </c>
    </row>
    <row r="46" spans="1:49" ht="41.4" x14ac:dyDescent="0.3">
      <c r="A46" s="8">
        <v>45</v>
      </c>
      <c r="B46" s="2" t="s">
        <v>97</v>
      </c>
      <c r="C46" s="6" t="s">
        <v>1661</v>
      </c>
      <c r="D46" s="2" t="s">
        <v>1236</v>
      </c>
      <c r="E46" s="21"/>
      <c r="F46" s="21"/>
      <c r="G46" s="21"/>
      <c r="H46" s="18"/>
      <c r="I46" s="8"/>
      <c r="J46" s="8"/>
      <c r="K46" s="8"/>
      <c r="L46" s="8"/>
      <c r="M46" s="8" t="str">
        <f>IF(Screening!$AB$8="No", "Ex","")</f>
        <v/>
      </c>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t="str">
        <f t="shared" si="0"/>
        <v/>
      </c>
    </row>
    <row r="47" spans="1:49" ht="96.6" x14ac:dyDescent="0.3">
      <c r="A47" s="8">
        <v>46</v>
      </c>
      <c r="B47" s="2" t="s">
        <v>98</v>
      </c>
      <c r="C47" s="2" t="s">
        <v>1662</v>
      </c>
      <c r="D47" s="2" t="s">
        <v>99</v>
      </c>
      <c r="E47" s="21"/>
      <c r="F47" s="21"/>
      <c r="G47" s="21"/>
      <c r="H47" s="1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t="str">
        <f t="shared" si="0"/>
        <v/>
      </c>
    </row>
    <row r="48" spans="1:49" ht="41.4" x14ac:dyDescent="0.3">
      <c r="A48" s="8">
        <v>47</v>
      </c>
      <c r="B48" s="2" t="s">
        <v>100</v>
      </c>
      <c r="C48" s="2" t="s">
        <v>101</v>
      </c>
      <c r="D48" s="2" t="s">
        <v>102</v>
      </c>
      <c r="E48" s="21"/>
      <c r="F48" s="21"/>
      <c r="G48" s="21"/>
      <c r="H48" s="1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t="str">
        <f t="shared" si="0"/>
        <v/>
      </c>
    </row>
    <row r="49" spans="1:49" ht="41.4" x14ac:dyDescent="0.3">
      <c r="A49" s="8">
        <v>48</v>
      </c>
      <c r="B49" s="2" t="s">
        <v>103</v>
      </c>
      <c r="C49" s="2" t="s">
        <v>104</v>
      </c>
      <c r="D49" s="2" t="s">
        <v>105</v>
      </c>
      <c r="E49" s="21"/>
      <c r="F49" s="21"/>
      <c r="G49" s="21"/>
      <c r="H49" s="1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t="str">
        <f t="shared" si="0"/>
        <v/>
      </c>
    </row>
    <row r="50" spans="1:49" ht="82.8" x14ac:dyDescent="0.3">
      <c r="A50" s="8">
        <v>49</v>
      </c>
      <c r="B50" s="2" t="s">
        <v>106</v>
      </c>
      <c r="C50" s="2" t="s">
        <v>107</v>
      </c>
      <c r="D50" s="2" t="s">
        <v>108</v>
      </c>
      <c r="E50" s="21"/>
      <c r="F50" s="21"/>
      <c r="G50" s="21"/>
      <c r="H50" s="1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t="str">
        <f t="shared" si="0"/>
        <v/>
      </c>
    </row>
    <row r="51" spans="1:49" ht="27.6" x14ac:dyDescent="0.3">
      <c r="A51" s="8">
        <v>50</v>
      </c>
      <c r="B51" s="2" t="s">
        <v>109</v>
      </c>
      <c r="C51" s="2" t="s">
        <v>110</v>
      </c>
      <c r="D51" s="2" t="s">
        <v>111</v>
      </c>
      <c r="E51" s="21"/>
      <c r="F51" s="21"/>
      <c r="G51" s="21"/>
      <c r="H51" s="1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t="str">
        <f t="shared" si="0"/>
        <v/>
      </c>
    </row>
    <row r="52" spans="1:49" ht="55.2" x14ac:dyDescent="0.3">
      <c r="A52" s="8">
        <v>51</v>
      </c>
      <c r="B52" s="2" t="s">
        <v>112</v>
      </c>
      <c r="C52" s="2" t="s">
        <v>113</v>
      </c>
      <c r="D52" s="2" t="s">
        <v>114</v>
      </c>
      <c r="E52" s="21"/>
      <c r="F52" s="21"/>
      <c r="G52" s="21"/>
      <c r="H52" s="1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t="str">
        <f t="shared" si="0"/>
        <v/>
      </c>
    </row>
    <row r="53" spans="1:49" x14ac:dyDescent="0.3">
      <c r="A53" s="8">
        <v>52</v>
      </c>
      <c r="B53" s="2" t="s">
        <v>115</v>
      </c>
      <c r="C53" s="2" t="s">
        <v>116</v>
      </c>
      <c r="D53" s="2" t="s">
        <v>117</v>
      </c>
      <c r="E53" s="21"/>
      <c r="F53" s="21"/>
      <c r="G53" s="21"/>
      <c r="H53" s="1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t="str">
        <f t="shared" si="0"/>
        <v/>
      </c>
    </row>
    <row r="54" spans="1:49" ht="27.6" x14ac:dyDescent="0.3">
      <c r="A54" s="8">
        <v>53</v>
      </c>
      <c r="B54" s="2" t="s">
        <v>118</v>
      </c>
      <c r="C54" s="2" t="s">
        <v>119</v>
      </c>
      <c r="D54" s="2" t="s">
        <v>120</v>
      </c>
      <c r="E54" s="21"/>
      <c r="F54" s="21"/>
      <c r="G54" s="21"/>
      <c r="H54" s="1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t="str">
        <f t="shared" si="0"/>
        <v/>
      </c>
    </row>
    <row r="55" spans="1:49" ht="27.6" x14ac:dyDescent="0.3">
      <c r="A55" s="8">
        <v>54</v>
      </c>
      <c r="B55" s="2" t="s">
        <v>121</v>
      </c>
      <c r="C55" s="2" t="s">
        <v>122</v>
      </c>
      <c r="D55" s="2" t="s">
        <v>123</v>
      </c>
      <c r="E55" s="21"/>
      <c r="F55" s="21"/>
      <c r="G55" s="21"/>
      <c r="H55" s="1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t="str">
        <f t="shared" si="0"/>
        <v/>
      </c>
    </row>
    <row r="56" spans="1:49" ht="27.6" x14ac:dyDescent="0.3">
      <c r="A56" s="8">
        <v>55</v>
      </c>
      <c r="B56" s="2" t="s">
        <v>124</v>
      </c>
      <c r="C56" s="2" t="s">
        <v>125</v>
      </c>
      <c r="D56" s="2" t="s">
        <v>126</v>
      </c>
      <c r="E56" s="21"/>
      <c r="F56" s="21"/>
      <c r="G56" s="21"/>
      <c r="H56" s="1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t="str">
        <f t="shared" si="0"/>
        <v/>
      </c>
    </row>
    <row r="57" spans="1:49" ht="27.6" x14ac:dyDescent="0.3">
      <c r="A57" s="8">
        <v>56</v>
      </c>
      <c r="B57" s="2" t="s">
        <v>127</v>
      </c>
      <c r="C57" s="2" t="s">
        <v>128</v>
      </c>
      <c r="D57" s="2" t="s">
        <v>129</v>
      </c>
      <c r="E57" s="21"/>
      <c r="F57" s="21"/>
      <c r="G57" s="21"/>
      <c r="H57" s="1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t="str">
        <f t="shared" si="0"/>
        <v/>
      </c>
    </row>
    <row r="58" spans="1:49" ht="27.6" x14ac:dyDescent="0.3">
      <c r="A58" s="8">
        <v>57</v>
      </c>
      <c r="B58" s="2" t="s">
        <v>130</v>
      </c>
      <c r="C58" s="2" t="s">
        <v>131</v>
      </c>
      <c r="D58" s="2" t="s">
        <v>132</v>
      </c>
      <c r="E58" s="21"/>
      <c r="F58" s="21"/>
      <c r="G58" s="21"/>
      <c r="H58" s="1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t="str">
        <f t="shared" si="0"/>
        <v/>
      </c>
    </row>
    <row r="59" spans="1:49" ht="41.4" x14ac:dyDescent="0.3">
      <c r="A59" s="8">
        <v>58</v>
      </c>
      <c r="B59" s="2" t="s">
        <v>133</v>
      </c>
      <c r="C59" s="2" t="s">
        <v>134</v>
      </c>
      <c r="D59" s="2" t="s">
        <v>135</v>
      </c>
      <c r="E59" s="21"/>
      <c r="F59" s="21"/>
      <c r="G59" s="21"/>
      <c r="H59" s="1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t="str">
        <f t="shared" si="0"/>
        <v/>
      </c>
    </row>
    <row r="60" spans="1:49" ht="41.4" x14ac:dyDescent="0.3">
      <c r="A60" s="8">
        <v>59</v>
      </c>
      <c r="B60" s="2" t="s">
        <v>136</v>
      </c>
      <c r="C60" s="2" t="s">
        <v>137</v>
      </c>
      <c r="D60" s="2" t="s">
        <v>138</v>
      </c>
      <c r="E60" s="21"/>
      <c r="F60" s="21"/>
      <c r="G60" s="21"/>
      <c r="H60" s="1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t="str">
        <f t="shared" si="0"/>
        <v/>
      </c>
    </row>
    <row r="61" spans="1:49" ht="41.4" x14ac:dyDescent="0.3">
      <c r="A61" s="8">
        <v>60</v>
      </c>
      <c r="B61" s="2" t="s">
        <v>139</v>
      </c>
      <c r="C61" s="2" t="s">
        <v>140</v>
      </c>
      <c r="D61" s="2" t="s">
        <v>141</v>
      </c>
      <c r="E61" s="21"/>
      <c r="F61" s="21"/>
      <c r="G61" s="21"/>
      <c r="H61" s="1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t="str">
        <f t="shared" si="0"/>
        <v/>
      </c>
    </row>
    <row r="62" spans="1:49" ht="55.2" x14ac:dyDescent="0.3">
      <c r="A62" s="8">
        <v>61</v>
      </c>
      <c r="B62" s="2" t="s">
        <v>142</v>
      </c>
      <c r="C62" s="5" t="s">
        <v>143</v>
      </c>
      <c r="D62" s="2" t="s">
        <v>144</v>
      </c>
      <c r="E62" s="21"/>
      <c r="F62" s="21"/>
      <c r="G62" s="21"/>
      <c r="H62" s="18"/>
      <c r="I62" s="8"/>
      <c r="J62" s="8"/>
      <c r="K62" s="8"/>
      <c r="L62" s="8"/>
      <c r="M62" s="8" t="str">
        <f>IF(Screening!$AB$8="No", "Ex","")</f>
        <v/>
      </c>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t="str">
        <f t="shared" si="0"/>
        <v/>
      </c>
    </row>
    <row r="63" spans="1:49" ht="55.2" x14ac:dyDescent="0.3">
      <c r="A63" s="8">
        <v>62</v>
      </c>
      <c r="B63" s="2" t="s">
        <v>1215</v>
      </c>
      <c r="C63" s="2" t="s">
        <v>145</v>
      </c>
      <c r="D63" s="2" t="s">
        <v>146</v>
      </c>
      <c r="E63" s="21"/>
      <c r="F63" s="21"/>
      <c r="G63" s="21"/>
      <c r="H63" s="18"/>
      <c r="I63" s="8"/>
      <c r="J63" s="8"/>
      <c r="K63" s="8"/>
      <c r="L63" s="8"/>
      <c r="M63" s="8" t="str">
        <f>IF(Screening!$AB$8="No", "Ex","")</f>
        <v/>
      </c>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t="str">
        <f t="shared" si="0"/>
        <v/>
      </c>
    </row>
    <row r="64" spans="1:49" ht="27.6" x14ac:dyDescent="0.3">
      <c r="A64" s="8">
        <v>63</v>
      </c>
      <c r="B64" s="2" t="s">
        <v>147</v>
      </c>
      <c r="C64" s="5" t="s">
        <v>148</v>
      </c>
      <c r="D64" s="2" t="s">
        <v>149</v>
      </c>
      <c r="E64" s="21"/>
      <c r="F64" s="21"/>
      <c r="G64" s="21"/>
      <c r="H64" s="18"/>
      <c r="I64" s="8"/>
      <c r="J64" s="8"/>
      <c r="K64" s="8"/>
      <c r="L64" s="8"/>
      <c r="M64" s="8"/>
      <c r="N64" s="8"/>
      <c r="O64" s="8"/>
      <c r="P64" s="8"/>
      <c r="Q64" s="8"/>
      <c r="R64" s="8"/>
      <c r="S64" s="8"/>
      <c r="T64" s="8"/>
      <c r="U64" s="8"/>
      <c r="V64" s="8"/>
      <c r="W64" s="8" t="str">
        <f>IF(Screening!$AB$18="Yes", "Ex","")</f>
        <v/>
      </c>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t="str">
        <f t="shared" si="0"/>
        <v/>
      </c>
    </row>
    <row r="65" spans="1:49" ht="55.2" x14ac:dyDescent="0.3">
      <c r="A65" s="8">
        <v>64</v>
      </c>
      <c r="B65" s="2" t="s">
        <v>150</v>
      </c>
      <c r="C65" s="5" t="s">
        <v>1237</v>
      </c>
      <c r="D65" s="2" t="s">
        <v>151</v>
      </c>
      <c r="E65" s="21"/>
      <c r="F65" s="21"/>
      <c r="G65" s="21"/>
      <c r="H65" s="1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t="str">
        <f t="shared" si="0"/>
        <v/>
      </c>
    </row>
    <row r="66" spans="1:49" ht="41.4" x14ac:dyDescent="0.3">
      <c r="A66" s="8">
        <v>65</v>
      </c>
      <c r="B66" s="2" t="s">
        <v>152</v>
      </c>
      <c r="C66" s="2" t="s">
        <v>153</v>
      </c>
      <c r="D66" s="2" t="s">
        <v>154</v>
      </c>
      <c r="E66" s="21"/>
      <c r="F66" s="21"/>
      <c r="G66" s="21"/>
      <c r="H66" s="1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t="str">
        <f t="shared" ref="AW66:AW129" si="1">IF(OR(I66="Ex",J66="Ex",K66="Ex",L66="Ex",M66="Ex",N66="Ex",O66="Ex",P66="Ex",Q66="Ex",R66="Ex",S66="Ex",T66="Ex",U66="Ex",V66="Ex",W66="Ex",X66="Ex",Y66="Ex",Z66="Ex",AA66="Ex",AB66="Ex",AC66="Ex",AD66="Ex",AE66="Ex",AF66="Ex",AG66="Ex",AH66="Ex",AI66="Ex",AJ66="Ex",AK66="Ex",AL66="Ex",AM66="Ex",AN66="Ex",AO66="Ex",AP66="Ex",AQ66="Ex",AR66="Ex",AS66="Ex",AT66="Ex",AU66="Ex",AV66="Ex"), "Ex","")</f>
        <v/>
      </c>
    </row>
    <row r="67" spans="1:49" ht="41.4" x14ac:dyDescent="0.3">
      <c r="A67" s="8">
        <v>66</v>
      </c>
      <c r="B67" s="2" t="s">
        <v>155</v>
      </c>
      <c r="C67" s="2" t="s">
        <v>1181</v>
      </c>
      <c r="D67" s="2" t="s">
        <v>156</v>
      </c>
      <c r="E67" s="21"/>
      <c r="F67" s="21"/>
      <c r="G67" s="21"/>
      <c r="H67" s="18"/>
      <c r="I67" s="8"/>
      <c r="J67" s="8"/>
      <c r="K67" s="8"/>
      <c r="L67" s="8"/>
      <c r="M67" s="8"/>
      <c r="N67" s="8"/>
      <c r="O67" s="8"/>
      <c r="P67" s="8"/>
      <c r="Q67" s="8"/>
      <c r="R67" s="8"/>
      <c r="S67" s="8"/>
      <c r="T67" s="8"/>
      <c r="U67" s="8"/>
      <c r="V67" s="8"/>
      <c r="W67" s="8"/>
      <c r="X67" s="8"/>
      <c r="Y67" s="8"/>
      <c r="Z67" s="8"/>
      <c r="AA67" s="8"/>
      <c r="AB67" s="8"/>
      <c r="AC67" s="8" t="str">
        <f>IF(Screening!$AB$24="No", "Ex","")</f>
        <v/>
      </c>
      <c r="AD67" s="8"/>
      <c r="AE67" s="8"/>
      <c r="AF67" s="8"/>
      <c r="AG67" s="8"/>
      <c r="AH67" s="8"/>
      <c r="AI67" s="8"/>
      <c r="AJ67" s="8"/>
      <c r="AK67" s="8"/>
      <c r="AL67" s="8"/>
      <c r="AM67" s="8"/>
      <c r="AN67" s="8"/>
      <c r="AO67" s="8"/>
      <c r="AP67" s="8"/>
      <c r="AQ67" s="8"/>
      <c r="AR67" s="8"/>
      <c r="AS67" s="8"/>
      <c r="AT67" s="8"/>
      <c r="AU67" s="8"/>
      <c r="AV67" s="8"/>
      <c r="AW67" s="8" t="str">
        <f t="shared" si="1"/>
        <v/>
      </c>
    </row>
    <row r="68" spans="1:49" ht="55.2" x14ac:dyDescent="0.3">
      <c r="A68" s="8">
        <v>67</v>
      </c>
      <c r="B68" s="2" t="s">
        <v>157</v>
      </c>
      <c r="C68" s="2" t="s">
        <v>158</v>
      </c>
      <c r="D68" s="2" t="s">
        <v>159</v>
      </c>
      <c r="E68" s="21"/>
      <c r="F68" s="21"/>
      <c r="G68" s="21"/>
      <c r="H68" s="1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t="str">
        <f t="shared" si="1"/>
        <v/>
      </c>
    </row>
    <row r="69" spans="1:49" ht="27.6" x14ac:dyDescent="0.3">
      <c r="A69" s="8">
        <v>68</v>
      </c>
      <c r="B69" s="2" t="s">
        <v>160</v>
      </c>
      <c r="C69" s="2" t="s">
        <v>161</v>
      </c>
      <c r="D69" s="2" t="s">
        <v>162</v>
      </c>
      <c r="E69" s="21"/>
      <c r="F69" s="21"/>
      <c r="G69" s="21"/>
      <c r="H69" s="1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t="str">
        <f>IF(Screening!$AB$36="No", "Ex","")</f>
        <v/>
      </c>
      <c r="AP69" s="8"/>
      <c r="AQ69" s="8"/>
      <c r="AR69" s="8"/>
      <c r="AS69" s="8"/>
      <c r="AT69" s="8"/>
      <c r="AU69" s="8"/>
      <c r="AV69" s="8"/>
      <c r="AW69" s="8" t="str">
        <f t="shared" si="1"/>
        <v/>
      </c>
    </row>
    <row r="70" spans="1:49" ht="27.6" x14ac:dyDescent="0.3">
      <c r="A70" s="8">
        <v>69</v>
      </c>
      <c r="B70" s="2" t="s">
        <v>163</v>
      </c>
      <c r="C70" s="2" t="s">
        <v>164</v>
      </c>
      <c r="D70" s="2" t="s">
        <v>165</v>
      </c>
      <c r="E70" s="21"/>
      <c r="F70" s="21"/>
      <c r="G70" s="21"/>
      <c r="H70" s="1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t="str">
        <f>IF(Screening!$AB$36="No", "Ex","")</f>
        <v/>
      </c>
      <c r="AP70" s="8"/>
      <c r="AQ70" s="8"/>
      <c r="AR70" s="8"/>
      <c r="AS70" s="8"/>
      <c r="AT70" s="8"/>
      <c r="AU70" s="8"/>
      <c r="AV70" s="8"/>
      <c r="AW70" s="8" t="str">
        <f t="shared" si="1"/>
        <v/>
      </c>
    </row>
    <row r="71" spans="1:49" ht="55.2" x14ac:dyDescent="0.3">
      <c r="A71" s="8">
        <v>70</v>
      </c>
      <c r="B71" s="2" t="s">
        <v>166</v>
      </c>
      <c r="C71" s="2" t="s">
        <v>167</v>
      </c>
      <c r="D71" s="2" t="s">
        <v>168</v>
      </c>
      <c r="E71" s="21"/>
      <c r="F71" s="21"/>
      <c r="G71" s="21"/>
      <c r="H71" s="1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t="str">
        <f>IF(Screening!$AB$36="No", "Ex","")</f>
        <v/>
      </c>
      <c r="AP71" s="8"/>
      <c r="AQ71" s="8"/>
      <c r="AR71" s="8"/>
      <c r="AS71" s="8"/>
      <c r="AT71" s="8"/>
      <c r="AU71" s="8"/>
      <c r="AV71" s="8"/>
      <c r="AW71" s="8" t="str">
        <f t="shared" si="1"/>
        <v/>
      </c>
    </row>
    <row r="72" spans="1:49" ht="69" x14ac:dyDescent="0.3">
      <c r="A72" s="8">
        <v>71</v>
      </c>
      <c r="B72" s="2" t="s">
        <v>169</v>
      </c>
      <c r="C72" s="2" t="s">
        <v>170</v>
      </c>
      <c r="D72" s="2" t="s">
        <v>171</v>
      </c>
      <c r="E72" s="21"/>
      <c r="F72" s="21"/>
      <c r="G72" s="21"/>
      <c r="H72" s="1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t="str">
        <f>IF(Screening!$AB$37="No", "Ex","")</f>
        <v/>
      </c>
      <c r="AQ72" s="8"/>
      <c r="AR72" s="8"/>
      <c r="AS72" s="8"/>
      <c r="AT72" s="8"/>
      <c r="AU72" s="8"/>
      <c r="AV72" s="8"/>
      <c r="AW72" s="8" t="str">
        <f t="shared" si="1"/>
        <v/>
      </c>
    </row>
    <row r="73" spans="1:49" ht="69" x14ac:dyDescent="0.3">
      <c r="A73" s="8">
        <v>72</v>
      </c>
      <c r="B73" s="2" t="s">
        <v>172</v>
      </c>
      <c r="C73" s="2" t="s">
        <v>173</v>
      </c>
      <c r="D73" s="2" t="s">
        <v>174</v>
      </c>
      <c r="E73" s="21"/>
      <c r="F73" s="21"/>
      <c r="G73" s="21"/>
      <c r="H73" s="1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t="str">
        <f>IF(Screening!$AB$38="No", "Ex","")</f>
        <v/>
      </c>
      <c r="AR73" s="8"/>
      <c r="AS73" s="8"/>
      <c r="AT73" s="8"/>
      <c r="AU73" s="8"/>
      <c r="AV73" s="8"/>
      <c r="AW73" s="8" t="str">
        <f t="shared" si="1"/>
        <v/>
      </c>
    </row>
    <row r="74" spans="1:49" ht="55.2" x14ac:dyDescent="0.3">
      <c r="A74" s="8">
        <v>73</v>
      </c>
      <c r="B74" s="2" t="s">
        <v>175</v>
      </c>
      <c r="C74" s="2" t="s">
        <v>176</v>
      </c>
      <c r="D74" s="2" t="s">
        <v>177</v>
      </c>
      <c r="E74" s="21"/>
      <c r="F74" s="21"/>
      <c r="G74" s="21"/>
      <c r="H74" s="18"/>
      <c r="I74" s="8"/>
      <c r="J74" s="8"/>
      <c r="K74" s="8"/>
      <c r="L74" s="8"/>
      <c r="M74" s="8"/>
      <c r="N74" s="8"/>
      <c r="O74" s="8"/>
      <c r="P74" s="8"/>
      <c r="Q74" s="8"/>
      <c r="R74" s="8"/>
      <c r="S74" s="8"/>
      <c r="T74" s="8"/>
      <c r="U74" s="8"/>
      <c r="V74" s="8"/>
      <c r="W74" s="8"/>
      <c r="X74" s="8"/>
      <c r="Y74" s="8"/>
      <c r="Z74" s="8"/>
      <c r="AA74" s="8"/>
      <c r="AB74" s="8"/>
      <c r="AC74" s="8"/>
      <c r="AD74" s="8"/>
      <c r="AE74" s="8"/>
      <c r="AF74" s="8"/>
      <c r="AG74" s="8" t="str">
        <f>IF(AND(Screening!$AB$28="No",Screening!$AB$29="No",Screening!$AB$33="No"),"Ex","")</f>
        <v/>
      </c>
      <c r="AH74" s="8"/>
      <c r="AI74" s="8"/>
      <c r="AJ74" s="8"/>
      <c r="AK74" s="8"/>
      <c r="AL74" s="8"/>
      <c r="AM74" s="8"/>
      <c r="AN74" s="8"/>
      <c r="AO74" s="8"/>
      <c r="AP74" s="8"/>
      <c r="AQ74" s="8"/>
      <c r="AR74" s="8"/>
      <c r="AS74" s="8"/>
      <c r="AT74" s="8"/>
      <c r="AU74" s="8"/>
      <c r="AV74" s="8"/>
      <c r="AW74" s="8" t="str">
        <f t="shared" si="1"/>
        <v/>
      </c>
    </row>
    <row r="75" spans="1:49" ht="41.4" x14ac:dyDescent="0.3">
      <c r="A75" s="8">
        <v>74</v>
      </c>
      <c r="B75" s="2" t="s">
        <v>178</v>
      </c>
      <c r="C75" s="2" t="s">
        <v>179</v>
      </c>
      <c r="D75" s="2" t="s">
        <v>180</v>
      </c>
      <c r="E75" s="21"/>
      <c r="F75" s="21"/>
      <c r="G75" s="21"/>
      <c r="H75" s="1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t="str">
        <f t="shared" si="1"/>
        <v/>
      </c>
    </row>
    <row r="76" spans="1:49" ht="27.6" x14ac:dyDescent="0.3">
      <c r="A76" s="8">
        <v>75</v>
      </c>
      <c r="B76" s="2" t="s">
        <v>181</v>
      </c>
      <c r="C76" s="2" t="s">
        <v>182</v>
      </c>
      <c r="D76" s="2" t="s">
        <v>183</v>
      </c>
      <c r="E76" s="21"/>
      <c r="F76" s="21"/>
      <c r="G76" s="21"/>
      <c r="H76" s="1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t="str">
        <f t="shared" si="1"/>
        <v/>
      </c>
    </row>
    <row r="77" spans="1:49" ht="27.6" x14ac:dyDescent="0.3">
      <c r="A77" s="8">
        <v>76</v>
      </c>
      <c r="B77" s="2" t="s">
        <v>184</v>
      </c>
      <c r="C77" s="2" t="s">
        <v>185</v>
      </c>
      <c r="D77" s="2" t="s">
        <v>186</v>
      </c>
      <c r="E77" s="21"/>
      <c r="F77" s="21"/>
      <c r="G77" s="21"/>
      <c r="H77" s="1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t="str">
        <f t="shared" si="1"/>
        <v/>
      </c>
    </row>
    <row r="78" spans="1:49" ht="69" x14ac:dyDescent="0.3">
      <c r="A78" s="8">
        <v>77</v>
      </c>
      <c r="B78" s="2" t="s">
        <v>187</v>
      </c>
      <c r="C78" s="5" t="s">
        <v>1238</v>
      </c>
      <c r="D78" s="2" t="s">
        <v>188</v>
      </c>
      <c r="E78" s="21"/>
      <c r="F78" s="21"/>
      <c r="G78" s="21"/>
      <c r="H78" s="1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t="str">
        <f>IF(Screening!$AB$30="No", "Ex","")</f>
        <v/>
      </c>
      <c r="AJ78" s="8"/>
      <c r="AK78" s="8"/>
      <c r="AL78" s="8"/>
      <c r="AM78" s="8"/>
      <c r="AN78" s="8"/>
      <c r="AO78" s="8"/>
      <c r="AP78" s="8"/>
      <c r="AQ78" s="8"/>
      <c r="AR78" s="8"/>
      <c r="AS78" s="8"/>
      <c r="AT78" s="8"/>
      <c r="AU78" s="8"/>
      <c r="AV78" s="8"/>
      <c r="AW78" s="8" t="str">
        <f t="shared" si="1"/>
        <v/>
      </c>
    </row>
    <row r="79" spans="1:49" ht="41.4" x14ac:dyDescent="0.3">
      <c r="A79" s="8">
        <v>78</v>
      </c>
      <c r="B79" s="2" t="s">
        <v>189</v>
      </c>
      <c r="C79" s="5" t="s">
        <v>190</v>
      </c>
      <c r="D79" s="2" t="s">
        <v>1239</v>
      </c>
      <c r="E79" s="21"/>
      <c r="F79" s="21"/>
      <c r="G79" s="21"/>
      <c r="H79" s="1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t="str">
        <f t="shared" si="1"/>
        <v/>
      </c>
    </row>
    <row r="80" spans="1:49" ht="27.6" x14ac:dyDescent="0.3">
      <c r="A80" s="8">
        <v>79</v>
      </c>
      <c r="B80" s="2" t="s">
        <v>191</v>
      </c>
      <c r="C80" s="5" t="s">
        <v>192</v>
      </c>
      <c r="D80" s="2" t="s">
        <v>1240</v>
      </c>
      <c r="E80" s="21"/>
      <c r="F80" s="21"/>
      <c r="G80" s="21"/>
      <c r="H80" s="1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t="str">
        <f t="shared" si="1"/>
        <v/>
      </c>
    </row>
    <row r="81" spans="1:49" ht="55.2" x14ac:dyDescent="0.3">
      <c r="A81" s="8">
        <v>80</v>
      </c>
      <c r="B81" s="63" t="s">
        <v>193</v>
      </c>
      <c r="C81" s="58" t="s">
        <v>1653</v>
      </c>
      <c r="D81" s="59"/>
      <c r="E81" s="62"/>
      <c r="F81" s="62"/>
      <c r="G81" s="26"/>
      <c r="H81" s="1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t="str">
        <f t="shared" si="1"/>
        <v/>
      </c>
    </row>
    <row r="82" spans="1:49" ht="27.6" x14ac:dyDescent="0.3">
      <c r="A82" s="8">
        <v>81</v>
      </c>
      <c r="B82" s="2" t="s">
        <v>194</v>
      </c>
      <c r="C82" s="4" t="s">
        <v>1652</v>
      </c>
      <c r="D82" s="2" t="s">
        <v>195</v>
      </c>
      <c r="E82" s="21"/>
      <c r="F82" s="21"/>
      <c r="G82" s="21"/>
      <c r="H82" s="1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t="str">
        <f t="shared" si="1"/>
        <v/>
      </c>
    </row>
    <row r="83" spans="1:49" ht="27.6" x14ac:dyDescent="0.3">
      <c r="A83" s="8">
        <v>82</v>
      </c>
      <c r="B83" s="2" t="s">
        <v>196</v>
      </c>
      <c r="C83" s="4" t="s">
        <v>1651</v>
      </c>
      <c r="D83" s="2" t="s">
        <v>197</v>
      </c>
      <c r="E83" s="21"/>
      <c r="F83" s="21"/>
      <c r="G83" s="21"/>
      <c r="H83" s="18"/>
      <c r="I83" s="8"/>
      <c r="J83" s="8"/>
      <c r="K83" s="8"/>
      <c r="L83" s="8"/>
      <c r="M83" s="8"/>
      <c r="N83" s="8"/>
      <c r="O83" s="8"/>
      <c r="P83" s="8"/>
      <c r="Q83" s="8"/>
      <c r="R83" s="8"/>
      <c r="S83" s="8"/>
      <c r="T83" s="8"/>
      <c r="U83" s="8"/>
      <c r="V83" s="8"/>
      <c r="W83" s="8" t="str">
        <f>IF(Screening!$AB$18="Yes", "Ex","")</f>
        <v/>
      </c>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t="str">
        <f t="shared" si="1"/>
        <v/>
      </c>
    </row>
    <row r="84" spans="1:49" ht="55.2" x14ac:dyDescent="0.3">
      <c r="A84" s="8">
        <v>83</v>
      </c>
      <c r="B84" s="2" t="s">
        <v>198</v>
      </c>
      <c r="C84" s="4" t="s">
        <v>1650</v>
      </c>
      <c r="D84" s="2" t="s">
        <v>199</v>
      </c>
      <c r="E84" s="21"/>
      <c r="F84" s="21"/>
      <c r="G84" s="21"/>
      <c r="H84" s="18"/>
      <c r="I84" s="8" t="str">
        <f>IF(Screening!$AB$4="No", "Ex","")</f>
        <v/>
      </c>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t="str">
        <f t="shared" si="1"/>
        <v/>
      </c>
    </row>
    <row r="85" spans="1:49" ht="55.2" x14ac:dyDescent="0.3">
      <c r="A85" s="8">
        <v>84</v>
      </c>
      <c r="B85" s="2" t="s">
        <v>200</v>
      </c>
      <c r="C85" s="4" t="s">
        <v>1649</v>
      </c>
      <c r="D85" s="2" t="s">
        <v>201</v>
      </c>
      <c r="E85" s="21"/>
      <c r="F85" s="21"/>
      <c r="G85" s="21"/>
      <c r="H85" s="1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t="str">
        <f t="shared" si="1"/>
        <v/>
      </c>
    </row>
    <row r="86" spans="1:49" x14ac:dyDescent="0.3">
      <c r="A86" s="8">
        <v>85</v>
      </c>
      <c r="B86" s="63" t="s">
        <v>202</v>
      </c>
      <c r="C86" s="58" t="s">
        <v>203</v>
      </c>
      <c r="D86" s="59"/>
      <c r="E86" s="62"/>
      <c r="F86" s="62"/>
      <c r="G86" s="26"/>
      <c r="H86" s="1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t="str">
        <f t="shared" si="1"/>
        <v/>
      </c>
    </row>
    <row r="87" spans="1:49" ht="69" x14ac:dyDescent="0.3">
      <c r="A87" s="8">
        <v>86</v>
      </c>
      <c r="B87" s="2" t="s">
        <v>204</v>
      </c>
      <c r="C87" s="4" t="s">
        <v>1663</v>
      </c>
      <c r="D87" s="2" t="s">
        <v>205</v>
      </c>
      <c r="E87" s="21"/>
      <c r="F87" s="21"/>
      <c r="G87" s="21"/>
      <c r="H87" s="18"/>
      <c r="I87" s="8"/>
      <c r="J87" s="8"/>
      <c r="K87" s="8"/>
      <c r="L87" s="8"/>
      <c r="M87" s="8"/>
      <c r="N87" s="8"/>
      <c r="O87" s="8"/>
      <c r="P87" s="8"/>
      <c r="Q87" s="8"/>
      <c r="R87" s="8"/>
      <c r="S87" s="8"/>
      <c r="T87" s="8"/>
      <c r="U87" s="8"/>
      <c r="V87" s="8" t="str">
        <f>IF(Screening!$AB$17="Yes", "Ex","")</f>
        <v/>
      </c>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t="str">
        <f t="shared" si="1"/>
        <v/>
      </c>
    </row>
    <row r="88" spans="1:49" ht="69" x14ac:dyDescent="0.3">
      <c r="A88" s="8">
        <v>87</v>
      </c>
      <c r="B88" s="2" t="s">
        <v>206</v>
      </c>
      <c r="C88" s="4" t="s">
        <v>1648</v>
      </c>
      <c r="D88" s="2" t="s">
        <v>207</v>
      </c>
      <c r="E88" s="21"/>
      <c r="F88" s="21"/>
      <c r="G88" s="21"/>
      <c r="H88" s="18"/>
      <c r="I88" s="8"/>
      <c r="J88" s="8"/>
      <c r="K88" s="8"/>
      <c r="L88" s="8"/>
      <c r="M88" s="8"/>
      <c r="N88" s="8"/>
      <c r="O88" s="8"/>
      <c r="P88" s="8"/>
      <c r="Q88" s="8"/>
      <c r="R88" s="8"/>
      <c r="S88" s="8"/>
      <c r="T88" s="8"/>
      <c r="U88" s="8"/>
      <c r="V88" s="8" t="str">
        <f>IF(Screening!$AB$17="Yes", "Ex","")</f>
        <v/>
      </c>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t="str">
        <f t="shared" si="1"/>
        <v/>
      </c>
    </row>
    <row r="89" spans="1:49" ht="69" x14ac:dyDescent="0.3">
      <c r="A89" s="8">
        <v>88</v>
      </c>
      <c r="B89" s="2" t="s">
        <v>208</v>
      </c>
      <c r="C89" s="4" t="s">
        <v>1647</v>
      </c>
      <c r="D89" s="2" t="s">
        <v>209</v>
      </c>
      <c r="E89" s="21"/>
      <c r="F89" s="21"/>
      <c r="G89" s="21"/>
      <c r="H89" s="18"/>
      <c r="I89" s="8"/>
      <c r="J89" s="8"/>
      <c r="K89" s="8"/>
      <c r="L89" s="8"/>
      <c r="M89" s="8"/>
      <c r="N89" s="8"/>
      <c r="O89" s="8"/>
      <c r="P89" s="8"/>
      <c r="Q89" s="8"/>
      <c r="R89" s="8"/>
      <c r="S89" s="8"/>
      <c r="T89" s="8"/>
      <c r="U89" s="8"/>
      <c r="V89" s="8" t="str">
        <f>IF(Screening!$AB$17="Yes", "Ex","")</f>
        <v/>
      </c>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t="str">
        <f t="shared" si="1"/>
        <v/>
      </c>
    </row>
    <row r="90" spans="1:49" ht="55.2" x14ac:dyDescent="0.3">
      <c r="A90" s="8">
        <v>89</v>
      </c>
      <c r="B90" s="2" t="s">
        <v>210</v>
      </c>
      <c r="C90" s="2" t="s">
        <v>1646</v>
      </c>
      <c r="D90" s="2" t="s">
        <v>211</v>
      </c>
      <c r="E90" s="21"/>
      <c r="F90" s="21"/>
      <c r="G90" s="21"/>
      <c r="H90" s="18"/>
      <c r="I90" s="8"/>
      <c r="J90" s="8"/>
      <c r="K90" s="8"/>
      <c r="L90" s="8"/>
      <c r="M90" s="8"/>
      <c r="N90" s="8"/>
      <c r="O90" s="8"/>
      <c r="P90" s="8"/>
      <c r="Q90" s="8"/>
      <c r="R90" s="8"/>
      <c r="S90" s="8"/>
      <c r="T90" s="8"/>
      <c r="U90" s="8"/>
      <c r="V90" s="8" t="str">
        <f>IF(Screening!$AB$17="Yes", "Ex","")</f>
        <v/>
      </c>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t="str">
        <f t="shared" si="1"/>
        <v/>
      </c>
    </row>
    <row r="91" spans="1:49" ht="27.6" x14ac:dyDescent="0.3">
      <c r="A91" s="8">
        <v>90</v>
      </c>
      <c r="B91" s="2" t="s">
        <v>212</v>
      </c>
      <c r="C91" s="4" t="s">
        <v>1645</v>
      </c>
      <c r="D91" s="2" t="s">
        <v>213</v>
      </c>
      <c r="E91" s="21"/>
      <c r="F91" s="21"/>
      <c r="G91" s="21"/>
      <c r="H91" s="18"/>
      <c r="I91" s="8"/>
      <c r="J91" s="8"/>
      <c r="K91" s="8"/>
      <c r="L91" s="8"/>
      <c r="M91" s="8"/>
      <c r="N91" s="8"/>
      <c r="O91" s="8"/>
      <c r="P91" s="8"/>
      <c r="Q91" s="8"/>
      <c r="R91" s="8"/>
      <c r="S91" s="8"/>
      <c r="T91" s="8"/>
      <c r="U91" s="8"/>
      <c r="V91" s="8" t="str">
        <f>IF(Screening!$AB$17="Yes", "Ex","")</f>
        <v/>
      </c>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t="str">
        <f t="shared" si="1"/>
        <v/>
      </c>
    </row>
    <row r="92" spans="1:49" ht="41.4" x14ac:dyDescent="0.3">
      <c r="A92" s="8">
        <v>91</v>
      </c>
      <c r="B92" s="2" t="s">
        <v>214</v>
      </c>
      <c r="C92" s="4" t="s">
        <v>1644</v>
      </c>
      <c r="D92" s="2" t="s">
        <v>215</v>
      </c>
      <c r="E92" s="21"/>
      <c r="F92" s="21"/>
      <c r="G92" s="21"/>
      <c r="H92" s="18"/>
      <c r="I92" s="8"/>
      <c r="J92" s="8"/>
      <c r="K92" s="8" t="str">
        <f>IF(Screening!$AB$6="Yes", "Ex","")</f>
        <v/>
      </c>
      <c r="L92" s="8"/>
      <c r="M92" s="8"/>
      <c r="N92" s="8"/>
      <c r="O92" s="8"/>
      <c r="P92" s="8"/>
      <c r="Q92" s="8"/>
      <c r="R92" s="8"/>
      <c r="S92" s="8"/>
      <c r="T92" s="8"/>
      <c r="U92" s="8"/>
      <c r="V92" s="8"/>
      <c r="W92" s="8" t="str">
        <f>IF(Screening!$AB$18="Yes", "Ex","")</f>
        <v/>
      </c>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t="str">
        <f t="shared" si="1"/>
        <v/>
      </c>
    </row>
    <row r="93" spans="1:49" x14ac:dyDescent="0.3">
      <c r="A93" s="8">
        <v>92</v>
      </c>
      <c r="B93" s="2" t="s">
        <v>216</v>
      </c>
      <c r="C93" s="14" t="s">
        <v>217</v>
      </c>
      <c r="D93" s="2" t="s">
        <v>218</v>
      </c>
      <c r="E93" s="21"/>
      <c r="F93" s="21"/>
      <c r="G93" s="21"/>
      <c r="H93" s="18"/>
      <c r="I93" s="8"/>
      <c r="J93" s="8"/>
      <c r="K93" s="8" t="str">
        <f>IF(Screening!$AB$6="Yes", "Ex","")</f>
        <v/>
      </c>
      <c r="L93" s="8"/>
      <c r="M93" s="8"/>
      <c r="N93" s="8"/>
      <c r="O93" s="8"/>
      <c r="P93" s="8"/>
      <c r="Q93" s="8"/>
      <c r="R93" s="8"/>
      <c r="S93" s="8"/>
      <c r="T93" s="8"/>
      <c r="U93" s="8"/>
      <c r="V93" s="8"/>
      <c r="W93" s="8" t="str">
        <f>IF(Screening!$AB$18="Yes", "Ex","")</f>
        <v/>
      </c>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t="str">
        <f t="shared" si="1"/>
        <v/>
      </c>
    </row>
    <row r="94" spans="1:49" ht="69" x14ac:dyDescent="0.3">
      <c r="A94" s="8">
        <v>93</v>
      </c>
      <c r="B94" s="2" t="s">
        <v>219</v>
      </c>
      <c r="C94" s="5" t="s">
        <v>220</v>
      </c>
      <c r="D94" s="2" t="s">
        <v>221</v>
      </c>
      <c r="E94" s="21"/>
      <c r="F94" s="21"/>
      <c r="G94" s="21"/>
      <c r="H94" s="18"/>
      <c r="I94" s="8"/>
      <c r="J94" s="8"/>
      <c r="K94" s="8" t="str">
        <f>IF(Screening!$AB$6="Yes", "Ex","")</f>
        <v/>
      </c>
      <c r="L94" s="8"/>
      <c r="M94" s="8"/>
      <c r="N94" s="8"/>
      <c r="O94" s="8"/>
      <c r="P94" s="8"/>
      <c r="Q94" s="8"/>
      <c r="R94" s="8"/>
      <c r="S94" s="8"/>
      <c r="T94" s="8"/>
      <c r="U94" s="8"/>
      <c r="V94" s="8"/>
      <c r="W94" s="8" t="str">
        <f>IF(Screening!$AB$18="Yes", "Ex","")</f>
        <v/>
      </c>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t="str">
        <f t="shared" si="1"/>
        <v/>
      </c>
    </row>
    <row r="95" spans="1:49" ht="41.4" x14ac:dyDescent="0.3">
      <c r="A95" s="8">
        <v>94</v>
      </c>
      <c r="B95" s="2" t="s">
        <v>222</v>
      </c>
      <c r="C95" s="2" t="s">
        <v>223</v>
      </c>
      <c r="D95" s="2" t="s">
        <v>224</v>
      </c>
      <c r="E95" s="21"/>
      <c r="F95" s="21"/>
      <c r="G95" s="21"/>
      <c r="H95" s="18"/>
      <c r="I95" s="8"/>
      <c r="J95" s="8"/>
      <c r="K95" s="8" t="str">
        <f>IF(Screening!$AB$6="Yes", "Ex","")</f>
        <v/>
      </c>
      <c r="L95" s="8"/>
      <c r="M95" s="8"/>
      <c r="N95" s="8"/>
      <c r="O95" s="8"/>
      <c r="P95" s="8"/>
      <c r="Q95" s="8"/>
      <c r="R95" s="8"/>
      <c r="S95" s="8"/>
      <c r="T95" s="8"/>
      <c r="U95" s="8"/>
      <c r="V95" s="8"/>
      <c r="W95" s="8" t="str">
        <f>IF(Screening!$AB$18="Yes", "Ex","")</f>
        <v/>
      </c>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t="str">
        <f t="shared" si="1"/>
        <v/>
      </c>
    </row>
    <row r="96" spans="1:49" ht="82.8" x14ac:dyDescent="0.3">
      <c r="A96" s="8">
        <v>95</v>
      </c>
      <c r="B96" s="2" t="s">
        <v>225</v>
      </c>
      <c r="C96" s="4" t="s">
        <v>1643</v>
      </c>
      <c r="D96" s="2" t="s">
        <v>226</v>
      </c>
      <c r="E96" s="21"/>
      <c r="F96" s="21"/>
      <c r="G96" s="21"/>
      <c r="H96" s="18"/>
      <c r="I96" s="8"/>
      <c r="J96" s="8"/>
      <c r="K96" s="8" t="str">
        <f>IF(Screening!$AB$6="Yes", "Ex","")</f>
        <v/>
      </c>
      <c r="L96" s="8"/>
      <c r="M96" s="8"/>
      <c r="N96" s="8"/>
      <c r="O96" s="8"/>
      <c r="P96" s="8"/>
      <c r="Q96" s="8"/>
      <c r="R96" s="8"/>
      <c r="S96" s="8"/>
      <c r="T96" s="8"/>
      <c r="U96" s="8"/>
      <c r="V96" s="8"/>
      <c r="W96" s="8" t="str">
        <f>IF(Screening!$AB$18="Yes", "Ex","")</f>
        <v/>
      </c>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t="str">
        <f t="shared" si="1"/>
        <v/>
      </c>
    </row>
    <row r="97" spans="1:49" ht="69" x14ac:dyDescent="0.3">
      <c r="A97" s="8">
        <v>96</v>
      </c>
      <c r="B97" s="2" t="s">
        <v>227</v>
      </c>
      <c r="C97" s="4" t="s">
        <v>1642</v>
      </c>
      <c r="D97" s="2" t="s">
        <v>228</v>
      </c>
      <c r="E97" s="21"/>
      <c r="F97" s="21"/>
      <c r="G97" s="21"/>
      <c r="H97" s="18"/>
      <c r="I97" s="8"/>
      <c r="J97" s="8"/>
      <c r="K97" s="8" t="str">
        <f>IF(Screening!$AB$6="Yes", "Ex","")</f>
        <v/>
      </c>
      <c r="L97" s="8"/>
      <c r="M97" s="8"/>
      <c r="N97" s="8"/>
      <c r="O97" s="8"/>
      <c r="P97" s="8"/>
      <c r="Q97" s="8"/>
      <c r="R97" s="8"/>
      <c r="S97" s="8"/>
      <c r="T97" s="8"/>
      <c r="U97" s="8"/>
      <c r="V97" s="8"/>
      <c r="W97" s="8" t="str">
        <f>IF(Screening!$AB$18="Yes", "Ex","")</f>
        <v/>
      </c>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t="str">
        <f t="shared" si="1"/>
        <v/>
      </c>
    </row>
    <row r="98" spans="1:49" ht="55.2" x14ac:dyDescent="0.3">
      <c r="A98" s="8">
        <v>97</v>
      </c>
      <c r="B98" s="2" t="s">
        <v>229</v>
      </c>
      <c r="C98" s="4" t="s">
        <v>1641</v>
      </c>
      <c r="D98" s="2" t="s">
        <v>230</v>
      </c>
      <c r="E98" s="21"/>
      <c r="F98" s="21"/>
      <c r="G98" s="21"/>
      <c r="H98" s="18"/>
      <c r="I98" s="8"/>
      <c r="J98" s="8"/>
      <c r="K98" s="8" t="str">
        <f>IF(Screening!$AB$6="Yes", "Ex","")</f>
        <v/>
      </c>
      <c r="L98" s="8"/>
      <c r="M98" s="8"/>
      <c r="N98" s="8"/>
      <c r="O98" s="8"/>
      <c r="P98" s="8"/>
      <c r="Q98" s="8"/>
      <c r="R98" s="8"/>
      <c r="S98" s="8"/>
      <c r="T98" s="8"/>
      <c r="U98" s="8"/>
      <c r="V98" s="8"/>
      <c r="W98" s="8" t="str">
        <f>IF(Screening!$AB$18="Yes", "Ex","")</f>
        <v/>
      </c>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t="str">
        <f t="shared" si="1"/>
        <v/>
      </c>
    </row>
    <row r="99" spans="1:49" ht="41.4" x14ac:dyDescent="0.3">
      <c r="A99" s="8">
        <v>98</v>
      </c>
      <c r="B99" s="2" t="s">
        <v>231</v>
      </c>
      <c r="C99" s="4" t="s">
        <v>1640</v>
      </c>
      <c r="D99" s="2" t="s">
        <v>232</v>
      </c>
      <c r="E99" s="21"/>
      <c r="F99" s="21"/>
      <c r="G99" s="21"/>
      <c r="H99" s="18"/>
      <c r="I99" s="8"/>
      <c r="J99" s="8"/>
      <c r="K99" s="8" t="str">
        <f>IF(Screening!$AB$6="Yes", "Ex","")</f>
        <v/>
      </c>
      <c r="L99" s="8"/>
      <c r="M99" s="8"/>
      <c r="N99" s="8"/>
      <c r="O99" s="8"/>
      <c r="P99" s="8"/>
      <c r="Q99" s="8"/>
      <c r="R99" s="8"/>
      <c r="S99" s="8"/>
      <c r="T99" s="8"/>
      <c r="U99" s="8"/>
      <c r="V99" s="8"/>
      <c r="W99" s="8" t="str">
        <f>IF(Screening!$AB$18="Yes", "Ex","")</f>
        <v/>
      </c>
      <c r="X99" s="8"/>
      <c r="Y99" s="8"/>
      <c r="Z99" s="8"/>
      <c r="AA99" s="8"/>
      <c r="AB99" s="8"/>
      <c r="AC99" s="8"/>
      <c r="AD99" s="8"/>
      <c r="AE99" s="8"/>
      <c r="AF99" s="8"/>
      <c r="AG99" s="8"/>
      <c r="AH99" s="8"/>
      <c r="AI99" s="8"/>
      <c r="AJ99" s="8"/>
      <c r="AK99" s="8"/>
      <c r="AL99" s="8"/>
      <c r="AM99" s="8"/>
      <c r="AN99" s="8"/>
      <c r="AO99" s="8" t="str">
        <f>IF(Screening!$AB$36="No", "Ex","")</f>
        <v/>
      </c>
      <c r="AP99" s="8"/>
      <c r="AQ99" s="8"/>
      <c r="AR99" s="8"/>
      <c r="AS99" s="8"/>
      <c r="AT99" s="8"/>
      <c r="AU99" s="8"/>
      <c r="AV99" s="8"/>
      <c r="AW99" s="8" t="str">
        <f t="shared" si="1"/>
        <v/>
      </c>
    </row>
    <row r="100" spans="1:49" ht="27.6" x14ac:dyDescent="0.3">
      <c r="A100" s="8">
        <v>99</v>
      </c>
      <c r="B100" s="2" t="s">
        <v>233</v>
      </c>
      <c r="C100" s="4" t="s">
        <v>1639</v>
      </c>
      <c r="D100" s="2" t="s">
        <v>234</v>
      </c>
      <c r="E100" s="21"/>
      <c r="F100" s="21"/>
      <c r="G100" s="21"/>
      <c r="H100" s="18"/>
      <c r="I100" s="8"/>
      <c r="J100" s="8"/>
      <c r="K100" s="8" t="str">
        <f>IF(Screening!$AB$6="Yes", "Ex","")</f>
        <v/>
      </c>
      <c r="L100" s="8"/>
      <c r="M100" s="8"/>
      <c r="N100" s="8"/>
      <c r="O100" s="8"/>
      <c r="P100" s="8"/>
      <c r="Q100" s="8"/>
      <c r="R100" s="8"/>
      <c r="S100" s="8"/>
      <c r="T100" s="8"/>
      <c r="U100" s="8"/>
      <c r="V100" s="8"/>
      <c r="W100" s="8" t="str">
        <f>IF(Screening!$AB$18="Yes", "Ex","")</f>
        <v/>
      </c>
      <c r="X100" s="8"/>
      <c r="Y100" s="8"/>
      <c r="Z100" s="8"/>
      <c r="AA100" s="8"/>
      <c r="AB100" s="8"/>
      <c r="AC100" s="8"/>
      <c r="AD100" s="8"/>
      <c r="AE100" s="8"/>
      <c r="AF100" s="8"/>
      <c r="AG100" s="8"/>
      <c r="AH100" s="8"/>
      <c r="AI100" s="8"/>
      <c r="AJ100" s="8"/>
      <c r="AK100" s="8"/>
      <c r="AL100" s="8"/>
      <c r="AM100" s="8"/>
      <c r="AN100" s="8"/>
      <c r="AO100" s="8" t="str">
        <f>IF(Screening!$AB$36="No", "Ex","")</f>
        <v/>
      </c>
      <c r="AP100" s="8"/>
      <c r="AQ100" s="8"/>
      <c r="AR100" s="8"/>
      <c r="AS100" s="8"/>
      <c r="AT100" s="8"/>
      <c r="AU100" s="8"/>
      <c r="AV100" s="8"/>
      <c r="AW100" s="8" t="str">
        <f t="shared" si="1"/>
        <v/>
      </c>
    </row>
    <row r="101" spans="1:49" ht="41.4" x14ac:dyDescent="0.3">
      <c r="A101" s="8">
        <v>100</v>
      </c>
      <c r="B101" s="2" t="s">
        <v>235</v>
      </c>
      <c r="C101" s="4" t="s">
        <v>1638</v>
      </c>
      <c r="D101" s="2" t="s">
        <v>236</v>
      </c>
      <c r="E101" s="21"/>
      <c r="F101" s="21"/>
      <c r="G101" s="21"/>
      <c r="H101" s="18"/>
      <c r="I101" s="8"/>
      <c r="J101" s="8"/>
      <c r="K101" s="8" t="str">
        <f>IF(Screening!$AB$6="Yes", "Ex","")</f>
        <v/>
      </c>
      <c r="L101" s="8"/>
      <c r="M101" s="8"/>
      <c r="N101" s="8"/>
      <c r="O101" s="8"/>
      <c r="P101" s="8"/>
      <c r="Q101" s="8"/>
      <c r="R101" s="8"/>
      <c r="S101" s="8"/>
      <c r="T101" s="8"/>
      <c r="U101" s="8"/>
      <c r="V101" s="8"/>
      <c r="W101" s="8" t="str">
        <f>IF(Screening!$AB$18="Yes", "Ex","")</f>
        <v/>
      </c>
      <c r="X101" s="8"/>
      <c r="Y101" s="8"/>
      <c r="Z101" s="8"/>
      <c r="AA101" s="8"/>
      <c r="AB101" s="8"/>
      <c r="AC101" s="8"/>
      <c r="AD101" s="8"/>
      <c r="AE101" s="8"/>
      <c r="AF101" s="8"/>
      <c r="AG101" s="8"/>
      <c r="AH101" s="8"/>
      <c r="AI101" s="8"/>
      <c r="AJ101" s="8"/>
      <c r="AK101" s="8"/>
      <c r="AL101" s="8"/>
      <c r="AM101" s="8"/>
      <c r="AN101" s="8"/>
      <c r="AO101" s="8" t="str">
        <f>IF(Screening!$AB$36="No", "Ex","")</f>
        <v/>
      </c>
      <c r="AP101" s="8"/>
      <c r="AQ101" s="8"/>
      <c r="AR101" s="8"/>
      <c r="AS101" s="8"/>
      <c r="AT101" s="8"/>
      <c r="AU101" s="8"/>
      <c r="AV101" s="8"/>
      <c r="AW101" s="8" t="str">
        <f t="shared" si="1"/>
        <v/>
      </c>
    </row>
    <row r="102" spans="1:49" ht="41.4" x14ac:dyDescent="0.3">
      <c r="A102" s="8">
        <v>101</v>
      </c>
      <c r="B102" s="2" t="s">
        <v>237</v>
      </c>
      <c r="C102" s="4" t="s">
        <v>1637</v>
      </c>
      <c r="D102" s="2" t="s">
        <v>238</v>
      </c>
      <c r="E102" s="21"/>
      <c r="F102" s="21"/>
      <c r="G102" s="21"/>
      <c r="H102" s="18"/>
      <c r="I102" s="8"/>
      <c r="J102" s="8"/>
      <c r="K102" s="8" t="str">
        <f>IF(Screening!$AB$6="Yes", "Ex","")</f>
        <v/>
      </c>
      <c r="L102" s="8"/>
      <c r="M102" s="8"/>
      <c r="N102" s="8"/>
      <c r="O102" s="8"/>
      <c r="P102" s="8"/>
      <c r="Q102" s="8"/>
      <c r="R102" s="8"/>
      <c r="S102" s="8"/>
      <c r="T102" s="8"/>
      <c r="U102" s="8"/>
      <c r="V102" s="8"/>
      <c r="W102" s="8" t="str">
        <f>IF(Screening!$AB$18="Yes", "Ex","")</f>
        <v/>
      </c>
      <c r="X102" s="8"/>
      <c r="Y102" s="8"/>
      <c r="Z102" s="8"/>
      <c r="AA102" s="8"/>
      <c r="AB102" s="8"/>
      <c r="AC102" s="8"/>
      <c r="AD102" s="8"/>
      <c r="AE102" s="8"/>
      <c r="AF102" s="8"/>
      <c r="AG102" s="8"/>
      <c r="AH102" s="8"/>
      <c r="AI102" s="8"/>
      <c r="AJ102" s="8"/>
      <c r="AK102" s="8"/>
      <c r="AL102" s="8"/>
      <c r="AM102" s="8"/>
      <c r="AN102" s="8"/>
      <c r="AO102" s="8" t="str">
        <f>IF(Screening!$AB$36="No", "Ex","")</f>
        <v/>
      </c>
      <c r="AP102" s="8"/>
      <c r="AQ102" s="8"/>
      <c r="AR102" s="8"/>
      <c r="AS102" s="8"/>
      <c r="AT102" s="8"/>
      <c r="AU102" s="8"/>
      <c r="AV102" s="8"/>
      <c r="AW102" s="8" t="str">
        <f t="shared" si="1"/>
        <v/>
      </c>
    </row>
    <row r="103" spans="1:49" ht="138" x14ac:dyDescent="0.3">
      <c r="A103" s="8">
        <v>102</v>
      </c>
      <c r="B103" s="2" t="s">
        <v>239</v>
      </c>
      <c r="C103" s="4" t="s">
        <v>1636</v>
      </c>
      <c r="D103" s="3" t="s">
        <v>240</v>
      </c>
      <c r="E103" s="21"/>
      <c r="F103" s="21"/>
      <c r="G103" s="21"/>
      <c r="H103" s="20"/>
      <c r="I103" s="8"/>
      <c r="J103" s="8"/>
      <c r="K103" s="8" t="str">
        <f>IF(Screening!$AB$6="Yes", "Ex","")</f>
        <v/>
      </c>
      <c r="L103" s="8"/>
      <c r="M103" s="8"/>
      <c r="N103" s="8"/>
      <c r="O103" s="8"/>
      <c r="P103" s="8"/>
      <c r="Q103" s="8"/>
      <c r="R103" s="8"/>
      <c r="S103" s="8"/>
      <c r="T103" s="8"/>
      <c r="U103" s="8"/>
      <c r="V103" s="8"/>
      <c r="W103" s="8" t="str">
        <f>IF(Screening!$AB$18="Yes", "Ex","")</f>
        <v/>
      </c>
      <c r="X103" s="8"/>
      <c r="Y103" s="8"/>
      <c r="Z103" s="8"/>
      <c r="AA103" s="8"/>
      <c r="AB103" s="8"/>
      <c r="AC103" s="8"/>
      <c r="AD103" s="8"/>
      <c r="AE103" s="8"/>
      <c r="AF103" s="8"/>
      <c r="AG103" s="8"/>
      <c r="AH103" s="8"/>
      <c r="AI103" s="8"/>
      <c r="AJ103" s="8"/>
      <c r="AK103" s="8"/>
      <c r="AL103" s="8"/>
      <c r="AM103" s="8"/>
      <c r="AN103" s="8"/>
      <c r="AO103" s="8" t="str">
        <f>IF(Screening!$AB$36="No", "Ex","")</f>
        <v/>
      </c>
      <c r="AP103" s="8"/>
      <c r="AQ103" s="8"/>
      <c r="AR103" s="8"/>
      <c r="AS103" s="8"/>
      <c r="AT103" s="8"/>
      <c r="AU103" s="8"/>
      <c r="AV103" s="8"/>
      <c r="AW103" s="8" t="str">
        <f t="shared" si="1"/>
        <v/>
      </c>
    </row>
    <row r="104" spans="1:49" ht="27.6" x14ac:dyDescent="0.3">
      <c r="A104" s="8">
        <v>103</v>
      </c>
      <c r="B104" s="2" t="s">
        <v>241</v>
      </c>
      <c r="C104" s="4" t="s">
        <v>1635</v>
      </c>
      <c r="D104" s="2" t="s">
        <v>242</v>
      </c>
      <c r="E104" s="21"/>
      <c r="F104" s="21"/>
      <c r="G104" s="21"/>
      <c r="H104" s="18"/>
      <c r="I104" s="8"/>
      <c r="J104" s="8"/>
      <c r="K104" s="8" t="str">
        <f>IF(Screening!$AB$6="Yes", "Ex","")</f>
        <v/>
      </c>
      <c r="L104" s="8"/>
      <c r="M104" s="8"/>
      <c r="N104" s="8"/>
      <c r="O104" s="8"/>
      <c r="P104" s="8"/>
      <c r="Q104" s="8"/>
      <c r="R104" s="8"/>
      <c r="S104" s="8"/>
      <c r="T104" s="8"/>
      <c r="U104" s="8"/>
      <c r="V104" s="8"/>
      <c r="W104" s="8" t="str">
        <f>IF(Screening!$AB$18="Yes", "Ex","")</f>
        <v/>
      </c>
      <c r="X104" s="8"/>
      <c r="Y104" s="8"/>
      <c r="Z104" s="8"/>
      <c r="AA104" s="8"/>
      <c r="AB104" s="8"/>
      <c r="AC104" s="8"/>
      <c r="AD104" s="8"/>
      <c r="AE104" s="8"/>
      <c r="AF104" s="8"/>
      <c r="AG104" s="8"/>
      <c r="AH104" s="8"/>
      <c r="AI104" s="8"/>
      <c r="AJ104" s="8"/>
      <c r="AK104" s="8"/>
      <c r="AL104" s="8"/>
      <c r="AM104" s="8"/>
      <c r="AN104" s="8"/>
      <c r="AO104" s="8"/>
      <c r="AP104" s="8" t="str">
        <f>IF(Screening!$AB$37="No", "Ex","")</f>
        <v/>
      </c>
      <c r="AQ104" s="8"/>
      <c r="AR104" s="8"/>
      <c r="AS104" s="8"/>
      <c r="AT104" s="8"/>
      <c r="AU104" s="8"/>
      <c r="AV104" s="8"/>
      <c r="AW104" s="8" t="str">
        <f t="shared" si="1"/>
        <v/>
      </c>
    </row>
    <row r="105" spans="1:49" ht="110.4" x14ac:dyDescent="0.3">
      <c r="A105" s="8">
        <v>104</v>
      </c>
      <c r="B105" s="2" t="s">
        <v>243</v>
      </c>
      <c r="C105" s="4" t="s">
        <v>1634</v>
      </c>
      <c r="D105" s="2" t="s">
        <v>244</v>
      </c>
      <c r="E105" s="21"/>
      <c r="F105" s="21"/>
      <c r="G105" s="21"/>
      <c r="H105" s="18"/>
      <c r="I105" s="8"/>
      <c r="J105" s="8"/>
      <c r="K105" s="8" t="str">
        <f>IF(Screening!$AB$6="Yes", "Ex","")</f>
        <v/>
      </c>
      <c r="L105" s="8"/>
      <c r="M105" s="8"/>
      <c r="N105" s="8"/>
      <c r="O105" s="8"/>
      <c r="P105" s="8"/>
      <c r="Q105" s="8"/>
      <c r="R105" s="8"/>
      <c r="S105" s="8"/>
      <c r="T105" s="8"/>
      <c r="U105" s="8"/>
      <c r="V105" s="8"/>
      <c r="W105" s="8" t="str">
        <f>IF(Screening!$AB$18="Yes", "Ex","")</f>
        <v/>
      </c>
      <c r="X105" s="8"/>
      <c r="Y105" s="8"/>
      <c r="Z105" s="8"/>
      <c r="AA105" s="8"/>
      <c r="AB105" s="8"/>
      <c r="AC105" s="8"/>
      <c r="AD105" s="8"/>
      <c r="AE105" s="8"/>
      <c r="AF105" s="8"/>
      <c r="AG105" s="8"/>
      <c r="AH105" s="8"/>
      <c r="AI105" s="8"/>
      <c r="AJ105" s="8"/>
      <c r="AK105" s="8"/>
      <c r="AL105" s="8"/>
      <c r="AM105" s="8"/>
      <c r="AN105" s="8"/>
      <c r="AO105" s="8"/>
      <c r="AP105" s="8" t="str">
        <f>IF(Screening!$AB$37="No", "Ex","")</f>
        <v/>
      </c>
      <c r="AQ105" s="8"/>
      <c r="AR105" s="8"/>
      <c r="AS105" s="8"/>
      <c r="AT105" s="8"/>
      <c r="AU105" s="8"/>
      <c r="AV105" s="8"/>
      <c r="AW105" s="8" t="str">
        <f t="shared" si="1"/>
        <v/>
      </c>
    </row>
    <row r="106" spans="1:49" ht="124.2" x14ac:dyDescent="0.3">
      <c r="A106" s="8">
        <v>105</v>
      </c>
      <c r="B106" s="2" t="s">
        <v>245</v>
      </c>
      <c r="C106" s="4" t="s">
        <v>1633</v>
      </c>
      <c r="D106" s="2" t="s">
        <v>246</v>
      </c>
      <c r="E106" s="21"/>
      <c r="F106" s="21"/>
      <c r="G106" s="21"/>
      <c r="H106" s="18"/>
      <c r="I106" s="8"/>
      <c r="J106" s="8"/>
      <c r="K106" s="8" t="str">
        <f>IF(Screening!$AB$6="Yes", "Ex","")</f>
        <v/>
      </c>
      <c r="L106" s="8"/>
      <c r="M106" s="8"/>
      <c r="N106" s="8"/>
      <c r="O106" s="8"/>
      <c r="P106" s="8"/>
      <c r="Q106" s="8"/>
      <c r="R106" s="8"/>
      <c r="S106" s="8"/>
      <c r="T106" s="8"/>
      <c r="U106" s="8"/>
      <c r="V106" s="8"/>
      <c r="W106" s="8" t="str">
        <f>IF(Screening!$AB$18="Yes", "Ex","")</f>
        <v/>
      </c>
      <c r="X106" s="8"/>
      <c r="Y106" s="8"/>
      <c r="Z106" s="8"/>
      <c r="AA106" s="8"/>
      <c r="AB106" s="8"/>
      <c r="AC106" s="8"/>
      <c r="AD106" s="8"/>
      <c r="AE106" s="8"/>
      <c r="AF106" s="8"/>
      <c r="AG106" s="8"/>
      <c r="AH106" s="8"/>
      <c r="AI106" s="8"/>
      <c r="AJ106" s="8"/>
      <c r="AK106" s="8"/>
      <c r="AL106" s="8"/>
      <c r="AM106" s="8"/>
      <c r="AN106" s="8"/>
      <c r="AO106" s="8"/>
      <c r="AP106" s="8" t="str">
        <f>IF(Screening!$AB$37="No", "Ex","")</f>
        <v/>
      </c>
      <c r="AQ106" s="8"/>
      <c r="AR106" s="8"/>
      <c r="AS106" s="8"/>
      <c r="AT106" s="8"/>
      <c r="AU106" s="8"/>
      <c r="AV106" s="8"/>
      <c r="AW106" s="8" t="str">
        <f t="shared" si="1"/>
        <v/>
      </c>
    </row>
    <row r="107" spans="1:49" ht="41.4" x14ac:dyDescent="0.3">
      <c r="A107" s="8">
        <v>106</v>
      </c>
      <c r="B107" s="2" t="s">
        <v>247</v>
      </c>
      <c r="C107" s="4" t="s">
        <v>1632</v>
      </c>
      <c r="D107" s="2" t="s">
        <v>248</v>
      </c>
      <c r="E107" s="21"/>
      <c r="F107" s="21"/>
      <c r="G107" s="21"/>
      <c r="H107" s="18"/>
      <c r="I107" s="8"/>
      <c r="J107" s="8"/>
      <c r="K107" s="8" t="str">
        <f>IF(Screening!$AB$6="Yes", "Ex","")</f>
        <v/>
      </c>
      <c r="L107" s="8"/>
      <c r="M107" s="8"/>
      <c r="N107" s="8"/>
      <c r="O107" s="8"/>
      <c r="P107" s="8"/>
      <c r="Q107" s="8"/>
      <c r="R107" s="8"/>
      <c r="S107" s="8"/>
      <c r="T107" s="8"/>
      <c r="U107" s="8"/>
      <c r="V107" s="8"/>
      <c r="W107" s="8" t="str">
        <f>IF(Screening!$AB$18="Yes", "Ex","")</f>
        <v/>
      </c>
      <c r="X107" s="8"/>
      <c r="Y107" s="8"/>
      <c r="Z107" s="8"/>
      <c r="AA107" s="8"/>
      <c r="AB107" s="8"/>
      <c r="AC107" s="8"/>
      <c r="AD107" s="8"/>
      <c r="AE107" s="8"/>
      <c r="AF107" s="8"/>
      <c r="AG107" s="8"/>
      <c r="AH107" s="8"/>
      <c r="AI107" s="8"/>
      <c r="AJ107" s="8"/>
      <c r="AK107" s="8"/>
      <c r="AL107" s="8"/>
      <c r="AM107" s="8"/>
      <c r="AN107" s="8"/>
      <c r="AO107" s="8"/>
      <c r="AP107" s="8" t="str">
        <f>IF(Screening!$AB$37="No", "Ex","")</f>
        <v/>
      </c>
      <c r="AQ107" s="8"/>
      <c r="AR107" s="8"/>
      <c r="AS107" s="8"/>
      <c r="AT107" s="8"/>
      <c r="AU107" s="8"/>
      <c r="AV107" s="8"/>
      <c r="AW107" s="8" t="str">
        <f t="shared" si="1"/>
        <v/>
      </c>
    </row>
    <row r="108" spans="1:49" ht="27.6" x14ac:dyDescent="0.3">
      <c r="A108" s="8">
        <v>107</v>
      </c>
      <c r="B108" s="2" t="s">
        <v>249</v>
      </c>
      <c r="C108" s="4" t="s">
        <v>1631</v>
      </c>
      <c r="D108" s="2" t="s">
        <v>250</v>
      </c>
      <c r="E108" s="21"/>
      <c r="F108" s="21"/>
      <c r="G108" s="21"/>
      <c r="H108" s="18"/>
      <c r="I108" s="8"/>
      <c r="J108" s="8"/>
      <c r="K108" s="8" t="str">
        <f>IF(Screening!$AB$6="Yes", "Ex","")</f>
        <v/>
      </c>
      <c r="L108" s="8"/>
      <c r="M108" s="8"/>
      <c r="N108" s="8"/>
      <c r="O108" s="8"/>
      <c r="P108" s="8"/>
      <c r="Q108" s="8"/>
      <c r="R108" s="8"/>
      <c r="S108" s="8"/>
      <c r="T108" s="8"/>
      <c r="U108" s="8"/>
      <c r="V108" s="8"/>
      <c r="W108" s="8" t="str">
        <f>IF(Screening!$AB$18="Yes", "Ex","")</f>
        <v/>
      </c>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t="str">
        <f t="shared" si="1"/>
        <v/>
      </c>
    </row>
    <row r="109" spans="1:49" ht="41.4" x14ac:dyDescent="0.3">
      <c r="A109" s="8">
        <v>108</v>
      </c>
      <c r="B109" s="2" t="s">
        <v>251</v>
      </c>
      <c r="C109" s="4" t="s">
        <v>1630</v>
      </c>
      <c r="D109" s="2" t="s">
        <v>252</v>
      </c>
      <c r="E109" s="21"/>
      <c r="F109" s="21"/>
      <c r="G109" s="21"/>
      <c r="H109" s="18"/>
      <c r="I109" s="8"/>
      <c r="J109" s="8"/>
      <c r="K109" s="8" t="str">
        <f>IF(Screening!$AB$6="Yes", "Ex","")</f>
        <v/>
      </c>
      <c r="L109" s="8"/>
      <c r="M109" s="8"/>
      <c r="N109" s="8"/>
      <c r="O109" s="8"/>
      <c r="P109" s="8"/>
      <c r="Q109" s="8"/>
      <c r="R109" s="8"/>
      <c r="S109" s="8"/>
      <c r="T109" s="8"/>
      <c r="U109" s="8"/>
      <c r="V109" s="8"/>
      <c r="W109" s="8" t="str">
        <f>IF(Screening!$AB$18="Yes", "Ex","")</f>
        <v/>
      </c>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t="str">
        <f t="shared" si="1"/>
        <v/>
      </c>
    </row>
    <row r="110" spans="1:49" ht="27.6" x14ac:dyDescent="0.3">
      <c r="A110" s="8">
        <v>109</v>
      </c>
      <c r="B110" s="2" t="s">
        <v>253</v>
      </c>
      <c r="C110" s="4" t="s">
        <v>1629</v>
      </c>
      <c r="D110" s="2" t="s">
        <v>254</v>
      </c>
      <c r="E110" s="21"/>
      <c r="F110" s="21"/>
      <c r="G110" s="21"/>
      <c r="H110" s="18"/>
      <c r="I110" s="8"/>
      <c r="J110" s="8"/>
      <c r="K110" s="8" t="str">
        <f>IF(Screening!$AB$6="Yes", "Ex","")</f>
        <v/>
      </c>
      <c r="L110" s="8"/>
      <c r="M110" s="8"/>
      <c r="N110" s="8"/>
      <c r="O110" s="8"/>
      <c r="P110" s="8"/>
      <c r="Q110" s="8"/>
      <c r="R110" s="8"/>
      <c r="S110" s="8"/>
      <c r="T110" s="8"/>
      <c r="U110" s="8"/>
      <c r="V110" s="8"/>
      <c r="W110" s="8" t="str">
        <f>IF(Screening!$AB$18="Yes", "Ex","")</f>
        <v/>
      </c>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t="str">
        <f t="shared" si="1"/>
        <v/>
      </c>
    </row>
    <row r="111" spans="1:49" ht="69" x14ac:dyDescent="0.3">
      <c r="A111" s="8">
        <v>110</v>
      </c>
      <c r="B111" s="2" t="s">
        <v>255</v>
      </c>
      <c r="C111" s="4" t="s">
        <v>1628</v>
      </c>
      <c r="D111" s="2" t="s">
        <v>256</v>
      </c>
      <c r="E111" s="21"/>
      <c r="F111" s="21"/>
      <c r="G111" s="21"/>
      <c r="H111" s="18"/>
      <c r="I111" s="8"/>
      <c r="J111" s="8"/>
      <c r="K111" s="8" t="str">
        <f>IF(Screening!$AB$6="Yes", "Ex","")</f>
        <v/>
      </c>
      <c r="L111" s="8"/>
      <c r="M111" s="8"/>
      <c r="N111" s="8"/>
      <c r="O111" s="8"/>
      <c r="P111" s="8"/>
      <c r="Q111" s="8"/>
      <c r="R111" s="8"/>
      <c r="S111" s="8"/>
      <c r="T111" s="8"/>
      <c r="U111" s="8"/>
      <c r="V111" s="8"/>
      <c r="W111" s="8" t="str">
        <f>IF(Screening!$AB$18="Yes", "Ex","")</f>
        <v/>
      </c>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t="str">
        <f t="shared" si="1"/>
        <v/>
      </c>
    </row>
    <row r="112" spans="1:49" ht="27.6" x14ac:dyDescent="0.3">
      <c r="A112" s="8">
        <v>111</v>
      </c>
      <c r="B112" s="2" t="s">
        <v>257</v>
      </c>
      <c r="C112" s="4" t="s">
        <v>1627</v>
      </c>
      <c r="D112" s="2" t="s">
        <v>258</v>
      </c>
      <c r="E112" s="21"/>
      <c r="F112" s="21"/>
      <c r="G112" s="21"/>
      <c r="H112" s="18"/>
      <c r="I112" s="8"/>
      <c r="J112" s="8"/>
      <c r="K112" s="8" t="str">
        <f>IF(Screening!$AB$6="Yes", "Ex","")</f>
        <v/>
      </c>
      <c r="L112" s="8"/>
      <c r="M112" s="8"/>
      <c r="N112" s="8"/>
      <c r="O112" s="8"/>
      <c r="P112" s="8"/>
      <c r="Q112" s="8"/>
      <c r="R112" s="8"/>
      <c r="S112" s="8"/>
      <c r="T112" s="8"/>
      <c r="U112" s="8"/>
      <c r="V112" s="8"/>
      <c r="W112" s="8" t="str">
        <f>IF(Screening!$AB$18="Yes", "Ex","")</f>
        <v/>
      </c>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t="str">
        <f t="shared" si="1"/>
        <v/>
      </c>
    </row>
    <row r="113" spans="1:49" ht="27.6" x14ac:dyDescent="0.3">
      <c r="A113" s="8">
        <v>112</v>
      </c>
      <c r="B113" s="2" t="s">
        <v>259</v>
      </c>
      <c r="C113" s="4" t="s">
        <v>1626</v>
      </c>
      <c r="D113" s="2" t="s">
        <v>260</v>
      </c>
      <c r="E113" s="21"/>
      <c r="F113" s="21"/>
      <c r="G113" s="21"/>
      <c r="H113" s="18"/>
      <c r="I113" s="8"/>
      <c r="J113" s="8"/>
      <c r="K113" s="8" t="str">
        <f>IF(Screening!$AB$6="Yes", "Ex","")</f>
        <v/>
      </c>
      <c r="L113" s="8"/>
      <c r="M113" s="8"/>
      <c r="N113" s="8"/>
      <c r="O113" s="8"/>
      <c r="P113" s="8"/>
      <c r="Q113" s="8"/>
      <c r="R113" s="8"/>
      <c r="S113" s="8"/>
      <c r="T113" s="8"/>
      <c r="U113" s="8"/>
      <c r="V113" s="8"/>
      <c r="W113" s="8" t="str">
        <f>IF(Screening!$AB$18="Yes", "Ex","")</f>
        <v/>
      </c>
      <c r="X113" s="8"/>
      <c r="Y113" s="8"/>
      <c r="Z113" s="8"/>
      <c r="AA113" s="8"/>
      <c r="AB113" s="8"/>
      <c r="AC113" s="8"/>
      <c r="AD113" s="8"/>
      <c r="AE113" s="8"/>
      <c r="AF113" s="8"/>
      <c r="AG113" s="8"/>
      <c r="AH113" s="8"/>
      <c r="AI113" s="8"/>
      <c r="AJ113" s="8"/>
      <c r="AK113" s="8"/>
      <c r="AL113" s="8"/>
      <c r="AM113" s="8"/>
      <c r="AN113" s="8"/>
      <c r="AO113" s="8"/>
      <c r="AP113" s="8"/>
      <c r="AQ113" s="8" t="str">
        <f>IF(Screening!$AB$38="No", "Ex","")</f>
        <v/>
      </c>
      <c r="AR113" s="8"/>
      <c r="AS113" s="8"/>
      <c r="AT113" s="8"/>
      <c r="AU113" s="8"/>
      <c r="AV113" s="8"/>
      <c r="AW113" s="8" t="str">
        <f t="shared" si="1"/>
        <v/>
      </c>
    </row>
    <row r="114" spans="1:49" ht="27.6" x14ac:dyDescent="0.3">
      <c r="A114" s="8">
        <v>113</v>
      </c>
      <c r="B114" s="2" t="s">
        <v>261</v>
      </c>
      <c r="C114" s="4" t="s">
        <v>1625</v>
      </c>
      <c r="D114" s="2" t="s">
        <v>262</v>
      </c>
      <c r="E114" s="21"/>
      <c r="F114" s="21"/>
      <c r="G114" s="21"/>
      <c r="H114" s="18"/>
      <c r="I114" s="8"/>
      <c r="J114" s="8"/>
      <c r="K114" s="8" t="str">
        <f>IF(Screening!$AB$6="Yes", "Ex","")</f>
        <v/>
      </c>
      <c r="L114" s="8"/>
      <c r="M114" s="8"/>
      <c r="N114" s="8"/>
      <c r="O114" s="8"/>
      <c r="P114" s="8"/>
      <c r="Q114" s="8"/>
      <c r="R114" s="8"/>
      <c r="S114" s="8"/>
      <c r="T114" s="8"/>
      <c r="U114" s="8"/>
      <c r="V114" s="8"/>
      <c r="W114" s="8" t="str">
        <f>IF(Screening!$AB$18="Yes", "Ex","")</f>
        <v/>
      </c>
      <c r="X114" s="8"/>
      <c r="Y114" s="8"/>
      <c r="Z114" s="8"/>
      <c r="AA114" s="8"/>
      <c r="AB114" s="8"/>
      <c r="AC114" s="8"/>
      <c r="AD114" s="8"/>
      <c r="AE114" s="8"/>
      <c r="AF114" s="8"/>
      <c r="AG114" s="8"/>
      <c r="AH114" s="8"/>
      <c r="AI114" s="8"/>
      <c r="AJ114" s="8"/>
      <c r="AK114" s="8"/>
      <c r="AL114" s="8"/>
      <c r="AM114" s="8"/>
      <c r="AN114" s="8"/>
      <c r="AO114" s="8"/>
      <c r="AP114" s="8"/>
      <c r="AQ114" s="8" t="str">
        <f>IF(Screening!$AB$38="No", "Ex","")</f>
        <v/>
      </c>
      <c r="AR114" s="8"/>
      <c r="AS114" s="8"/>
      <c r="AT114" s="8"/>
      <c r="AU114" s="8"/>
      <c r="AV114" s="8"/>
      <c r="AW114" s="8" t="str">
        <f t="shared" si="1"/>
        <v/>
      </c>
    </row>
    <row r="115" spans="1:49" ht="138" x14ac:dyDescent="0.3">
      <c r="A115" s="8">
        <v>114</v>
      </c>
      <c r="B115" s="2" t="s">
        <v>263</v>
      </c>
      <c r="C115" s="4" t="s">
        <v>1624</v>
      </c>
      <c r="D115" s="2" t="s">
        <v>264</v>
      </c>
      <c r="E115" s="21"/>
      <c r="F115" s="21"/>
      <c r="G115" s="21"/>
      <c r="H115" s="18"/>
      <c r="I115" s="8"/>
      <c r="J115" s="8"/>
      <c r="K115" s="8" t="str">
        <f>IF(Screening!$AB$6="Yes", "Ex","")</f>
        <v/>
      </c>
      <c r="L115" s="8"/>
      <c r="M115" s="8"/>
      <c r="N115" s="8"/>
      <c r="O115" s="8"/>
      <c r="P115" s="8"/>
      <c r="Q115" s="8"/>
      <c r="R115" s="8"/>
      <c r="S115" s="8"/>
      <c r="T115" s="8"/>
      <c r="U115" s="8"/>
      <c r="V115" s="8"/>
      <c r="W115" s="8" t="str">
        <f>IF(Screening!$AB$18="Yes", "Ex","")</f>
        <v/>
      </c>
      <c r="X115" s="8"/>
      <c r="Y115" s="8"/>
      <c r="Z115" s="8"/>
      <c r="AA115" s="8"/>
      <c r="AB115" s="8"/>
      <c r="AC115" s="8"/>
      <c r="AD115" s="8"/>
      <c r="AE115" s="8"/>
      <c r="AF115" s="8"/>
      <c r="AG115" s="8"/>
      <c r="AH115" s="8"/>
      <c r="AI115" s="8"/>
      <c r="AJ115" s="8"/>
      <c r="AK115" s="8"/>
      <c r="AL115" s="8"/>
      <c r="AM115" s="8"/>
      <c r="AN115" s="8"/>
      <c r="AO115" s="8"/>
      <c r="AP115" s="8"/>
      <c r="AQ115" s="8" t="str">
        <f>IF(Screening!$AB$38="No", "Ex","")</f>
        <v/>
      </c>
      <c r="AR115" s="8"/>
      <c r="AS115" s="8"/>
      <c r="AT115" s="8"/>
      <c r="AU115" s="8"/>
      <c r="AV115" s="8"/>
      <c r="AW115" s="8" t="str">
        <f t="shared" si="1"/>
        <v/>
      </c>
    </row>
    <row r="116" spans="1:49" ht="41.4" x14ac:dyDescent="0.3">
      <c r="A116" s="8">
        <v>115</v>
      </c>
      <c r="B116" s="2" t="s">
        <v>265</v>
      </c>
      <c r="C116" s="4" t="s">
        <v>1623</v>
      </c>
      <c r="D116" s="2" t="s">
        <v>266</v>
      </c>
      <c r="E116" s="21"/>
      <c r="F116" s="21"/>
      <c r="G116" s="21"/>
      <c r="H116" s="18"/>
      <c r="I116" s="8"/>
      <c r="J116" s="8"/>
      <c r="K116" s="8" t="str">
        <f>IF(Screening!$AB$6="Yes", "Ex","")</f>
        <v/>
      </c>
      <c r="L116" s="8"/>
      <c r="M116" s="8"/>
      <c r="N116" s="8"/>
      <c r="O116" s="8"/>
      <c r="P116" s="8"/>
      <c r="Q116" s="8"/>
      <c r="R116" s="8"/>
      <c r="S116" s="8"/>
      <c r="T116" s="8"/>
      <c r="U116" s="8"/>
      <c r="V116" s="8"/>
      <c r="W116" s="8" t="str">
        <f>IF(Screening!$AB$18="Yes", "Ex","")</f>
        <v/>
      </c>
      <c r="X116" s="8" t="str">
        <f>IF(Screening!$AB$19="Yes", "Ex","")</f>
        <v/>
      </c>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t="str">
        <f t="shared" si="1"/>
        <v/>
      </c>
    </row>
    <row r="117" spans="1:49" x14ac:dyDescent="0.3">
      <c r="A117" s="8">
        <v>116</v>
      </c>
      <c r="B117" s="5"/>
      <c r="C117" s="14" t="s">
        <v>267</v>
      </c>
      <c r="D117" s="4"/>
      <c r="E117" s="21"/>
      <c r="F117" s="21"/>
      <c r="G117" s="21"/>
      <c r="H117" s="18"/>
      <c r="I117" s="8"/>
      <c r="J117" s="8"/>
      <c r="K117" s="8" t="str">
        <f>IF(Screening!$AB$6="Yes", "Ex","")</f>
        <v/>
      </c>
      <c r="L117" s="8"/>
      <c r="M117" s="8"/>
      <c r="N117" s="8"/>
      <c r="O117" s="8"/>
      <c r="P117" s="8"/>
      <c r="Q117" s="8"/>
      <c r="R117" s="8"/>
      <c r="S117" s="8"/>
      <c r="T117" s="8"/>
      <c r="U117" s="8"/>
      <c r="V117" s="8"/>
      <c r="W117" s="8"/>
      <c r="X117" s="8" t="str">
        <f>IF(Screening!$AB$19="Yes", "Ex","")</f>
        <v/>
      </c>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t="str">
        <f t="shared" si="1"/>
        <v/>
      </c>
    </row>
    <row r="118" spans="1:49" ht="41.4" x14ac:dyDescent="0.3">
      <c r="A118" s="8">
        <v>117</v>
      </c>
      <c r="B118" s="5" t="s">
        <v>1447</v>
      </c>
      <c r="C118" s="6" t="s">
        <v>1622</v>
      </c>
      <c r="D118" s="2" t="s">
        <v>1241</v>
      </c>
      <c r="E118" s="21"/>
      <c r="F118" s="21"/>
      <c r="G118" s="21"/>
      <c r="H118" s="19"/>
      <c r="I118" s="8"/>
      <c r="J118" s="8"/>
      <c r="K118" s="8" t="str">
        <f>IF(Screening!$AB$6="Yes", "Ex","")</f>
        <v/>
      </c>
      <c r="L118" s="8" t="str">
        <f>IF(AND(Screening!$AB$4="No",Screening!$AB$7="No"),"Ex","")</f>
        <v/>
      </c>
      <c r="M118" s="8"/>
      <c r="N118" s="8"/>
      <c r="O118" s="8"/>
      <c r="P118" s="8"/>
      <c r="Q118" s="8"/>
      <c r="R118" s="8"/>
      <c r="S118" s="8"/>
      <c r="T118" s="8"/>
      <c r="U118" s="8"/>
      <c r="V118" s="8"/>
      <c r="W118" s="8"/>
      <c r="X118" s="8" t="str">
        <f>IF(Screening!$AB$19="Yes", "Ex","")</f>
        <v/>
      </c>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t="str">
        <f t="shared" si="1"/>
        <v/>
      </c>
    </row>
    <row r="119" spans="1:49" x14ac:dyDescent="0.3">
      <c r="A119" s="8">
        <v>118</v>
      </c>
      <c r="B119" s="5"/>
      <c r="C119" s="13" t="s">
        <v>268</v>
      </c>
      <c r="D119" s="6"/>
      <c r="E119" s="21"/>
      <c r="F119" s="21"/>
      <c r="G119" s="21"/>
      <c r="H119" s="19"/>
      <c r="I119" s="8"/>
      <c r="J119" s="8" t="str">
        <f>IF(Screening!$AB$5="No", "Ex","")</f>
        <v/>
      </c>
      <c r="K119" s="8" t="str">
        <f>IF(Screening!$AB$6="Yes", "Ex","")</f>
        <v/>
      </c>
      <c r="L119" s="8"/>
      <c r="M119" s="8"/>
      <c r="N119" s="8"/>
      <c r="O119" s="8"/>
      <c r="P119" s="8"/>
      <c r="Q119" s="8"/>
      <c r="R119" s="8"/>
      <c r="S119" s="8"/>
      <c r="T119" s="8"/>
      <c r="U119" s="8"/>
      <c r="V119" s="8"/>
      <c r="W119" s="8"/>
      <c r="X119" s="8" t="str">
        <f>IF(Screening!$AB$19="Yes", "Ex","")</f>
        <v/>
      </c>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t="str">
        <f t="shared" si="1"/>
        <v/>
      </c>
    </row>
    <row r="120" spans="1:49" ht="41.4" x14ac:dyDescent="0.3">
      <c r="A120" s="8">
        <v>119</v>
      </c>
      <c r="B120" s="5" t="s">
        <v>1448</v>
      </c>
      <c r="C120" s="5" t="s">
        <v>269</v>
      </c>
      <c r="D120" s="2" t="s">
        <v>1242</v>
      </c>
      <c r="E120" s="21"/>
      <c r="F120" s="21"/>
      <c r="G120" s="21"/>
      <c r="H120" s="19"/>
      <c r="I120" s="8"/>
      <c r="J120" s="8" t="str">
        <f>IF(Screening!$AB$5="No", "Ex","")</f>
        <v/>
      </c>
      <c r="K120" s="8" t="str">
        <f>IF(Screening!$AB$6="Yes", "Ex","")</f>
        <v/>
      </c>
      <c r="L120" s="8"/>
      <c r="M120" s="8"/>
      <c r="N120" s="8"/>
      <c r="O120" s="8"/>
      <c r="P120" s="8"/>
      <c r="Q120" s="8"/>
      <c r="R120" s="8"/>
      <c r="S120" s="8"/>
      <c r="T120" s="8"/>
      <c r="U120" s="8"/>
      <c r="V120" s="8"/>
      <c r="W120" s="8"/>
      <c r="X120" s="8" t="str">
        <f>IF(Screening!$AB$19="Yes", "Ex","")</f>
        <v/>
      </c>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t="str">
        <f t="shared" si="1"/>
        <v/>
      </c>
    </row>
    <row r="121" spans="1:49" ht="69" x14ac:dyDescent="0.3">
      <c r="A121" s="8">
        <v>120</v>
      </c>
      <c r="B121" s="5" t="s">
        <v>1449</v>
      </c>
      <c r="C121" s="5" t="s">
        <v>270</v>
      </c>
      <c r="D121" s="2" t="s">
        <v>1243</v>
      </c>
      <c r="E121" s="21"/>
      <c r="F121" s="21"/>
      <c r="G121" s="21"/>
      <c r="H121" s="19"/>
      <c r="I121" s="8"/>
      <c r="J121" s="8" t="str">
        <f>IF(Screening!$AB$5="No", "Ex","")</f>
        <v/>
      </c>
      <c r="K121" s="8" t="str">
        <f>IF(Screening!$AB$6="Yes", "Ex","")</f>
        <v/>
      </c>
      <c r="L121" s="8"/>
      <c r="M121" s="8"/>
      <c r="N121" s="8"/>
      <c r="O121" s="8"/>
      <c r="P121" s="8"/>
      <c r="Q121" s="8"/>
      <c r="R121" s="8"/>
      <c r="S121" s="8"/>
      <c r="T121" s="8"/>
      <c r="U121" s="8"/>
      <c r="V121" s="8"/>
      <c r="W121" s="8"/>
      <c r="X121" s="8" t="str">
        <f>IF(Screening!$AB$19="Yes", "Ex","")</f>
        <v/>
      </c>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t="str">
        <f t="shared" si="1"/>
        <v/>
      </c>
    </row>
    <row r="122" spans="1:49" ht="27.6" x14ac:dyDescent="0.3">
      <c r="A122" s="8">
        <v>121</v>
      </c>
      <c r="B122" s="5" t="s">
        <v>1450</v>
      </c>
      <c r="C122" s="5" t="s">
        <v>271</v>
      </c>
      <c r="D122" s="2" t="s">
        <v>1244</v>
      </c>
      <c r="E122" s="21"/>
      <c r="F122" s="21"/>
      <c r="G122" s="21"/>
      <c r="H122" s="19"/>
      <c r="I122" s="8"/>
      <c r="J122" s="8" t="str">
        <f>IF(Screening!$AB$5="No", "Ex","")</f>
        <v/>
      </c>
      <c r="K122" s="8" t="str">
        <f>IF(Screening!$AB$6="Yes", "Ex","")</f>
        <v/>
      </c>
      <c r="L122" s="8"/>
      <c r="M122" s="8"/>
      <c r="N122" s="8"/>
      <c r="O122" s="8"/>
      <c r="P122" s="8"/>
      <c r="Q122" s="8"/>
      <c r="R122" s="8"/>
      <c r="S122" s="8"/>
      <c r="T122" s="8"/>
      <c r="U122" s="8"/>
      <c r="V122" s="8"/>
      <c r="W122" s="8"/>
      <c r="X122" s="8" t="str">
        <f>IF(Screening!$AB$19="Yes", "Ex","")</f>
        <v/>
      </c>
      <c r="Y122" s="8"/>
      <c r="Z122" s="8"/>
      <c r="AA122" s="8"/>
      <c r="AB122" s="8"/>
      <c r="AC122" s="8"/>
      <c r="AD122" s="8"/>
      <c r="AE122" s="8" t="str">
        <f>IF(Screening!$AB$26="No", "Ex","")</f>
        <v/>
      </c>
      <c r="AF122" s="8"/>
      <c r="AG122" s="8"/>
      <c r="AH122" s="8"/>
      <c r="AI122" s="8"/>
      <c r="AJ122" s="8"/>
      <c r="AK122" s="8"/>
      <c r="AL122" s="8"/>
      <c r="AM122" s="8"/>
      <c r="AN122" s="8"/>
      <c r="AO122" s="8"/>
      <c r="AP122" s="8"/>
      <c r="AQ122" s="8"/>
      <c r="AR122" s="8"/>
      <c r="AS122" s="8"/>
      <c r="AT122" s="8"/>
      <c r="AU122" s="8"/>
      <c r="AV122" s="8"/>
      <c r="AW122" s="8" t="str">
        <f t="shared" si="1"/>
        <v/>
      </c>
    </row>
    <row r="123" spans="1:49" x14ac:dyDescent="0.3">
      <c r="A123" s="8">
        <v>122</v>
      </c>
      <c r="B123" s="5" t="s">
        <v>1451</v>
      </c>
      <c r="C123" s="5" t="s">
        <v>272</v>
      </c>
      <c r="D123" s="2" t="s">
        <v>1245</v>
      </c>
      <c r="E123" s="21"/>
      <c r="F123" s="21"/>
      <c r="G123" s="21"/>
      <c r="H123" s="19"/>
      <c r="I123" s="8"/>
      <c r="J123" s="8" t="str">
        <f>IF(Screening!$AB$5="No", "Ex","")</f>
        <v/>
      </c>
      <c r="K123" s="8" t="str">
        <f>IF(Screening!$AB$6="Yes", "Ex","")</f>
        <v/>
      </c>
      <c r="L123" s="8"/>
      <c r="M123" s="8"/>
      <c r="N123" s="8"/>
      <c r="O123" s="8"/>
      <c r="P123" s="8"/>
      <c r="Q123" s="8"/>
      <c r="R123" s="8"/>
      <c r="S123" s="8"/>
      <c r="T123" s="8"/>
      <c r="U123" s="8"/>
      <c r="V123" s="8"/>
      <c r="W123" s="8"/>
      <c r="X123" s="8" t="str">
        <f>IF(Screening!$AB$19="Yes", "Ex","")</f>
        <v/>
      </c>
      <c r="Y123" s="8"/>
      <c r="Z123" s="8"/>
      <c r="AA123" s="8"/>
      <c r="AB123" s="8"/>
      <c r="AC123" s="8"/>
      <c r="AD123" s="8"/>
      <c r="AE123" s="8" t="str">
        <f>IF(Screening!$AB$26="No", "Ex","")</f>
        <v/>
      </c>
      <c r="AF123" s="8"/>
      <c r="AG123" s="8"/>
      <c r="AH123" s="8"/>
      <c r="AI123" s="8"/>
      <c r="AJ123" s="8"/>
      <c r="AK123" s="8"/>
      <c r="AL123" s="8"/>
      <c r="AM123" s="8"/>
      <c r="AN123" s="8"/>
      <c r="AO123" s="8"/>
      <c r="AP123" s="8"/>
      <c r="AQ123" s="8"/>
      <c r="AR123" s="8"/>
      <c r="AS123" s="8"/>
      <c r="AT123" s="8"/>
      <c r="AU123" s="8"/>
      <c r="AV123" s="8"/>
      <c r="AW123" s="8" t="str">
        <f t="shared" si="1"/>
        <v/>
      </c>
    </row>
    <row r="124" spans="1:49" ht="27.6" x14ac:dyDescent="0.3">
      <c r="A124" s="8">
        <v>123</v>
      </c>
      <c r="B124" s="5" t="s">
        <v>1452</v>
      </c>
      <c r="C124" s="5" t="s">
        <v>273</v>
      </c>
      <c r="D124" s="2" t="s">
        <v>1246</v>
      </c>
      <c r="E124" s="21"/>
      <c r="F124" s="21"/>
      <c r="G124" s="21"/>
      <c r="H124" s="19"/>
      <c r="I124" s="8"/>
      <c r="J124" s="8" t="str">
        <f>IF(Screening!$AB$5="No", "Ex","")</f>
        <v/>
      </c>
      <c r="K124" s="8" t="str">
        <f>IF(Screening!$AB$6="Yes", "Ex","")</f>
        <v/>
      </c>
      <c r="L124" s="8"/>
      <c r="M124" s="8"/>
      <c r="N124" s="8"/>
      <c r="O124" s="8"/>
      <c r="P124" s="8"/>
      <c r="Q124" s="8"/>
      <c r="R124" s="8"/>
      <c r="S124" s="8"/>
      <c r="T124" s="8"/>
      <c r="U124" s="8"/>
      <c r="V124" s="8"/>
      <c r="W124" s="8"/>
      <c r="X124" s="8" t="str">
        <f>IF(Screening!$AB$19="Yes", "Ex","")</f>
        <v/>
      </c>
      <c r="Y124" s="8"/>
      <c r="Z124" s="8"/>
      <c r="AA124" s="8"/>
      <c r="AB124" s="8"/>
      <c r="AC124" s="8"/>
      <c r="AD124" s="8"/>
      <c r="AE124" s="8" t="str">
        <f>IF(Screening!$AB$26="No", "Ex","")</f>
        <v/>
      </c>
      <c r="AF124" s="8"/>
      <c r="AG124" s="8"/>
      <c r="AH124" s="8"/>
      <c r="AI124" s="8"/>
      <c r="AJ124" s="8"/>
      <c r="AK124" s="8"/>
      <c r="AL124" s="8"/>
      <c r="AM124" s="8"/>
      <c r="AN124" s="8"/>
      <c r="AO124" s="8"/>
      <c r="AP124" s="8"/>
      <c r="AQ124" s="8"/>
      <c r="AR124" s="8"/>
      <c r="AS124" s="8"/>
      <c r="AT124" s="8"/>
      <c r="AU124" s="8"/>
      <c r="AV124" s="8"/>
      <c r="AW124" s="8" t="str">
        <f t="shared" si="1"/>
        <v/>
      </c>
    </row>
    <row r="125" spans="1:49" ht="69" x14ac:dyDescent="0.3">
      <c r="A125" s="8">
        <v>124</v>
      </c>
      <c r="B125" s="5" t="s">
        <v>1453</v>
      </c>
      <c r="C125" s="5" t="s">
        <v>274</v>
      </c>
      <c r="D125" s="2" t="s">
        <v>1247</v>
      </c>
      <c r="E125" s="21"/>
      <c r="F125" s="21"/>
      <c r="G125" s="21"/>
      <c r="H125" s="19"/>
      <c r="I125" s="8"/>
      <c r="J125" s="8" t="str">
        <f>IF(Screening!$AB$5="No", "Ex","")</f>
        <v/>
      </c>
      <c r="K125" s="8" t="str">
        <f>IF(Screening!$AB$6="Yes", "Ex","")</f>
        <v/>
      </c>
      <c r="L125" s="8"/>
      <c r="M125" s="8"/>
      <c r="N125" s="8"/>
      <c r="O125" s="8"/>
      <c r="P125" s="8"/>
      <c r="Q125" s="8"/>
      <c r="R125" s="8"/>
      <c r="S125" s="8"/>
      <c r="T125" s="8"/>
      <c r="U125" s="8"/>
      <c r="V125" s="8"/>
      <c r="W125" s="8"/>
      <c r="X125" s="8" t="str">
        <f>IF(Screening!$AB$19="Yes", "Ex","")</f>
        <v/>
      </c>
      <c r="Y125" s="8"/>
      <c r="Z125" s="8"/>
      <c r="AA125" s="8"/>
      <c r="AB125" s="8"/>
      <c r="AC125" s="8"/>
      <c r="AD125" s="8"/>
      <c r="AE125" s="8" t="str">
        <f>IF(Screening!$AB$26="No", "Ex","")</f>
        <v/>
      </c>
      <c r="AF125" s="8"/>
      <c r="AG125" s="8"/>
      <c r="AH125" s="8"/>
      <c r="AI125" s="8"/>
      <c r="AJ125" s="8"/>
      <c r="AK125" s="8"/>
      <c r="AL125" s="8"/>
      <c r="AM125" s="8"/>
      <c r="AN125" s="8"/>
      <c r="AO125" s="8"/>
      <c r="AP125" s="8"/>
      <c r="AQ125" s="8"/>
      <c r="AR125" s="8"/>
      <c r="AS125" s="8"/>
      <c r="AT125" s="8"/>
      <c r="AU125" s="8"/>
      <c r="AV125" s="8"/>
      <c r="AW125" s="8" t="str">
        <f t="shared" si="1"/>
        <v/>
      </c>
    </row>
    <row r="126" spans="1:49" ht="27.6" x14ac:dyDescent="0.3">
      <c r="A126" s="8">
        <v>125</v>
      </c>
      <c r="B126" s="5" t="s">
        <v>1454</v>
      </c>
      <c r="C126" s="5" t="s">
        <v>275</v>
      </c>
      <c r="D126" s="2" t="s">
        <v>1248</v>
      </c>
      <c r="E126" s="21"/>
      <c r="F126" s="21"/>
      <c r="G126" s="21"/>
      <c r="H126" s="19"/>
      <c r="I126" s="8"/>
      <c r="J126" s="8" t="str">
        <f>IF(Screening!$AB$5="No", "Ex","")</f>
        <v/>
      </c>
      <c r="K126" s="8" t="str">
        <f>IF(Screening!$AB$6="Yes", "Ex","")</f>
        <v/>
      </c>
      <c r="L126" s="8"/>
      <c r="M126" s="8"/>
      <c r="N126" s="8"/>
      <c r="O126" s="8"/>
      <c r="P126" s="8"/>
      <c r="Q126" s="8"/>
      <c r="R126" s="8"/>
      <c r="S126" s="8"/>
      <c r="T126" s="8"/>
      <c r="U126" s="8"/>
      <c r="V126" s="8"/>
      <c r="W126" s="8"/>
      <c r="X126" s="8" t="str">
        <f>IF(Screening!$AB$19="Yes", "Ex","")</f>
        <v/>
      </c>
      <c r="Y126" s="8"/>
      <c r="Z126" s="8"/>
      <c r="AA126" s="8"/>
      <c r="AB126" s="8"/>
      <c r="AC126" s="8"/>
      <c r="AD126" s="8"/>
      <c r="AE126" s="8" t="str">
        <f>IF(Screening!$AB$26="No", "Ex","")</f>
        <v/>
      </c>
      <c r="AF126" s="8"/>
      <c r="AG126" s="8"/>
      <c r="AH126" s="8"/>
      <c r="AI126" s="8"/>
      <c r="AJ126" s="8"/>
      <c r="AK126" s="8"/>
      <c r="AL126" s="8"/>
      <c r="AM126" s="8"/>
      <c r="AN126" s="8"/>
      <c r="AO126" s="8"/>
      <c r="AP126" s="8"/>
      <c r="AQ126" s="8"/>
      <c r="AR126" s="8"/>
      <c r="AS126" s="8"/>
      <c r="AT126" s="8"/>
      <c r="AU126" s="8"/>
      <c r="AV126" s="8"/>
      <c r="AW126" s="8" t="str">
        <f t="shared" si="1"/>
        <v/>
      </c>
    </row>
    <row r="127" spans="1:49" ht="96.6" x14ac:dyDescent="0.3">
      <c r="A127" s="8">
        <v>126</v>
      </c>
      <c r="B127" s="5" t="s">
        <v>1455</v>
      </c>
      <c r="C127" s="5" t="s">
        <v>276</v>
      </c>
      <c r="D127" s="2" t="s">
        <v>1249</v>
      </c>
      <c r="E127" s="21"/>
      <c r="F127" s="21"/>
      <c r="G127" s="21"/>
      <c r="H127" s="19"/>
      <c r="I127" s="8"/>
      <c r="J127" s="8" t="str">
        <f>IF(Screening!$AB$5="No", "Ex","")</f>
        <v/>
      </c>
      <c r="K127" s="8" t="str">
        <f>IF(Screening!$AB$6="Yes", "Ex","")</f>
        <v/>
      </c>
      <c r="L127" s="8"/>
      <c r="M127" s="8"/>
      <c r="N127" s="8"/>
      <c r="O127" s="8"/>
      <c r="P127" s="8"/>
      <c r="Q127" s="8"/>
      <c r="R127" s="8"/>
      <c r="S127" s="8"/>
      <c r="T127" s="8"/>
      <c r="U127" s="8"/>
      <c r="V127" s="8"/>
      <c r="W127" s="8"/>
      <c r="X127" s="8" t="str">
        <f>IF(Screening!$AB$19="Yes", "Ex","")</f>
        <v/>
      </c>
      <c r="Y127" s="8"/>
      <c r="Z127" s="8"/>
      <c r="AA127" s="8"/>
      <c r="AB127" s="8"/>
      <c r="AC127" s="8"/>
      <c r="AD127" s="8"/>
      <c r="AE127" s="8" t="str">
        <f>IF(Screening!$AB$26="No", "Ex","")</f>
        <v/>
      </c>
      <c r="AF127" s="8"/>
      <c r="AG127" s="8"/>
      <c r="AH127" s="8"/>
      <c r="AI127" s="8"/>
      <c r="AJ127" s="8"/>
      <c r="AK127" s="8"/>
      <c r="AL127" s="8"/>
      <c r="AM127" s="8"/>
      <c r="AN127" s="8"/>
      <c r="AO127" s="8"/>
      <c r="AP127" s="8"/>
      <c r="AQ127" s="8"/>
      <c r="AR127" s="8"/>
      <c r="AS127" s="8"/>
      <c r="AT127" s="8"/>
      <c r="AU127" s="8"/>
      <c r="AV127" s="8"/>
      <c r="AW127" s="8" t="str">
        <f t="shared" si="1"/>
        <v/>
      </c>
    </row>
    <row r="128" spans="1:49" ht="27.6" x14ac:dyDescent="0.3">
      <c r="A128" s="8">
        <v>127</v>
      </c>
      <c r="B128" s="5" t="s">
        <v>1456</v>
      </c>
      <c r="C128" s="5" t="s">
        <v>277</v>
      </c>
      <c r="D128" s="2" t="s">
        <v>1250</v>
      </c>
      <c r="E128" s="21"/>
      <c r="F128" s="21"/>
      <c r="G128" s="21"/>
      <c r="H128" s="19"/>
      <c r="I128" s="8"/>
      <c r="J128" s="8" t="str">
        <f>IF(Screening!$AB$5="No", "Ex","")</f>
        <v/>
      </c>
      <c r="K128" s="8" t="str">
        <f>IF(Screening!$AB$6="Yes", "Ex","")</f>
        <v/>
      </c>
      <c r="L128" s="8"/>
      <c r="M128" s="8"/>
      <c r="N128" s="8"/>
      <c r="O128" s="8"/>
      <c r="P128" s="8"/>
      <c r="Q128" s="8"/>
      <c r="R128" s="8"/>
      <c r="S128" s="8"/>
      <c r="T128" s="8"/>
      <c r="U128" s="8"/>
      <c r="V128" s="8"/>
      <c r="W128" s="8"/>
      <c r="X128" s="8" t="str">
        <f>IF(Screening!$AB$19="Yes", "Ex","")</f>
        <v/>
      </c>
      <c r="Y128" s="8"/>
      <c r="Z128" s="8"/>
      <c r="AA128" s="8"/>
      <c r="AB128" s="8"/>
      <c r="AC128" s="8"/>
      <c r="AD128" s="8"/>
      <c r="AE128" s="8"/>
      <c r="AF128" s="8" t="str">
        <f>IF(Screening!$AB$27="No", "Ex","")</f>
        <v/>
      </c>
      <c r="AG128" s="8"/>
      <c r="AH128" s="8"/>
      <c r="AI128" s="8"/>
      <c r="AJ128" s="8"/>
      <c r="AK128" s="8"/>
      <c r="AL128" s="8"/>
      <c r="AM128" s="8"/>
      <c r="AN128" s="8"/>
      <c r="AO128" s="8"/>
      <c r="AP128" s="8"/>
      <c r="AQ128" s="8"/>
      <c r="AR128" s="8"/>
      <c r="AS128" s="8"/>
      <c r="AT128" s="8"/>
      <c r="AU128" s="8"/>
      <c r="AV128" s="8"/>
      <c r="AW128" s="8" t="str">
        <f t="shared" si="1"/>
        <v/>
      </c>
    </row>
    <row r="129" spans="1:49" ht="27.6" x14ac:dyDescent="0.3">
      <c r="A129" s="8">
        <v>128</v>
      </c>
      <c r="B129" s="5" t="s">
        <v>1457</v>
      </c>
      <c r="C129" s="5" t="s">
        <v>278</v>
      </c>
      <c r="D129" s="2" t="s">
        <v>1251</v>
      </c>
      <c r="E129" s="21"/>
      <c r="F129" s="21"/>
      <c r="G129" s="21"/>
      <c r="H129" s="19"/>
      <c r="I129" s="8"/>
      <c r="J129" s="8" t="str">
        <f>IF(Screening!$AB$5="No", "Ex","")</f>
        <v/>
      </c>
      <c r="K129" s="8" t="str">
        <f>IF(Screening!$AB$6="Yes", "Ex","")</f>
        <v/>
      </c>
      <c r="L129" s="8"/>
      <c r="M129" s="8"/>
      <c r="N129" s="8"/>
      <c r="O129" s="8"/>
      <c r="P129" s="8"/>
      <c r="Q129" s="8"/>
      <c r="R129" s="8"/>
      <c r="S129" s="8"/>
      <c r="T129" s="8"/>
      <c r="U129" s="8"/>
      <c r="V129" s="8"/>
      <c r="W129" s="8"/>
      <c r="X129" s="8" t="str">
        <f>IF(Screening!$AB$19="Yes", "Ex","")</f>
        <v/>
      </c>
      <c r="Y129" s="8"/>
      <c r="Z129" s="8"/>
      <c r="AA129" s="8"/>
      <c r="AB129" s="8"/>
      <c r="AC129" s="8"/>
      <c r="AD129" s="8"/>
      <c r="AE129" s="8"/>
      <c r="AF129" s="8" t="str">
        <f>IF(Screening!$AB$27="No", "Ex","")</f>
        <v/>
      </c>
      <c r="AG129" s="8"/>
      <c r="AH129" s="8"/>
      <c r="AI129" s="8"/>
      <c r="AJ129" s="8"/>
      <c r="AK129" s="8"/>
      <c r="AL129" s="8"/>
      <c r="AM129" s="8"/>
      <c r="AN129" s="8"/>
      <c r="AO129" s="8"/>
      <c r="AP129" s="8"/>
      <c r="AQ129" s="8"/>
      <c r="AR129" s="8"/>
      <c r="AS129" s="8"/>
      <c r="AT129" s="8"/>
      <c r="AU129" s="8"/>
      <c r="AV129" s="8"/>
      <c r="AW129" s="8" t="str">
        <f t="shared" si="1"/>
        <v/>
      </c>
    </row>
    <row r="130" spans="1:49" ht="41.4" x14ac:dyDescent="0.3">
      <c r="A130" s="8">
        <v>129</v>
      </c>
      <c r="B130" s="5" t="s">
        <v>1458</v>
      </c>
      <c r="C130" s="5" t="s">
        <v>279</v>
      </c>
      <c r="D130" s="2" t="s">
        <v>1252</v>
      </c>
      <c r="E130" s="21"/>
      <c r="F130" s="21"/>
      <c r="G130" s="21"/>
      <c r="H130" s="19"/>
      <c r="I130" s="8"/>
      <c r="J130" s="8" t="str">
        <f>IF(Screening!$AB$5="No", "Ex","")</f>
        <v/>
      </c>
      <c r="K130" s="8" t="str">
        <f>IF(Screening!$AB$6="Yes", "Ex","")</f>
        <v/>
      </c>
      <c r="L130" s="8"/>
      <c r="M130" s="8"/>
      <c r="N130" s="8"/>
      <c r="O130" s="8"/>
      <c r="P130" s="8"/>
      <c r="Q130" s="8"/>
      <c r="R130" s="8"/>
      <c r="S130" s="8"/>
      <c r="T130" s="8"/>
      <c r="U130" s="8"/>
      <c r="V130" s="8"/>
      <c r="W130" s="8"/>
      <c r="X130" s="8" t="str">
        <f>IF(Screening!$AB$19="Yes", "Ex","")</f>
        <v/>
      </c>
      <c r="Y130" s="8"/>
      <c r="Z130" s="8"/>
      <c r="AA130" s="8"/>
      <c r="AB130" s="8"/>
      <c r="AC130" s="8"/>
      <c r="AD130" s="8"/>
      <c r="AE130" s="8"/>
      <c r="AF130" s="8" t="str">
        <f>IF(Screening!$AB$27="No", "Ex","")</f>
        <v/>
      </c>
      <c r="AG130" s="8"/>
      <c r="AH130" s="8"/>
      <c r="AI130" s="8"/>
      <c r="AJ130" s="8"/>
      <c r="AK130" s="8"/>
      <c r="AL130" s="8"/>
      <c r="AM130" s="8"/>
      <c r="AN130" s="8"/>
      <c r="AO130" s="8"/>
      <c r="AP130" s="8"/>
      <c r="AQ130" s="8"/>
      <c r="AR130" s="8"/>
      <c r="AS130" s="8"/>
      <c r="AT130" s="8"/>
      <c r="AU130" s="8"/>
      <c r="AV130" s="8"/>
      <c r="AW130" s="8" t="str">
        <f t="shared" ref="AW130:AW193" si="2">IF(OR(I130="Ex",J130="Ex",K130="Ex",L130="Ex",M130="Ex",N130="Ex",O130="Ex",P130="Ex",Q130="Ex",R130="Ex",S130="Ex",T130="Ex",U130="Ex",V130="Ex",W130="Ex",X130="Ex",Y130="Ex",Z130="Ex",AA130="Ex",AB130="Ex",AC130="Ex",AD130="Ex",AE130="Ex",AF130="Ex",AG130="Ex",AH130="Ex",AI130="Ex",AJ130="Ex",AK130="Ex",AL130="Ex",AM130="Ex",AN130="Ex",AO130="Ex",AP130="Ex",AQ130="Ex",AR130="Ex",AS130="Ex",AT130="Ex",AU130="Ex",AV130="Ex"), "Ex","")</f>
        <v/>
      </c>
    </row>
    <row r="131" spans="1:49" ht="27.6" x14ac:dyDescent="0.3">
      <c r="A131" s="8">
        <v>130</v>
      </c>
      <c r="B131" s="5" t="s">
        <v>1459</v>
      </c>
      <c r="C131" s="5" t="s">
        <v>280</v>
      </c>
      <c r="D131" s="2" t="s">
        <v>1253</v>
      </c>
      <c r="E131" s="21"/>
      <c r="F131" s="21"/>
      <c r="G131" s="21"/>
      <c r="H131" s="19"/>
      <c r="I131" s="8"/>
      <c r="J131" s="8" t="str">
        <f>IF(Screening!$AB$5="No", "Ex","")</f>
        <v/>
      </c>
      <c r="K131" s="8" t="str">
        <f>IF(Screening!$AB$6="Yes", "Ex","")</f>
        <v/>
      </c>
      <c r="L131" s="8"/>
      <c r="M131" s="8"/>
      <c r="N131" s="8"/>
      <c r="O131" s="8"/>
      <c r="P131" s="8"/>
      <c r="Q131" s="8"/>
      <c r="R131" s="8"/>
      <c r="S131" s="8"/>
      <c r="T131" s="8"/>
      <c r="U131" s="8"/>
      <c r="V131" s="8"/>
      <c r="W131" s="8"/>
      <c r="X131" s="8" t="str">
        <f>IF(Screening!$AB$19="Yes", "Ex","")</f>
        <v/>
      </c>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t="str">
        <f t="shared" si="2"/>
        <v/>
      </c>
    </row>
    <row r="132" spans="1:49" x14ac:dyDescent="0.3">
      <c r="A132" s="8">
        <v>131</v>
      </c>
      <c r="B132" s="5" t="s">
        <v>1460</v>
      </c>
      <c r="C132" s="5" t="s">
        <v>281</v>
      </c>
      <c r="D132" s="2" t="s">
        <v>1254</v>
      </c>
      <c r="E132" s="21"/>
      <c r="F132" s="21"/>
      <c r="G132" s="21"/>
      <c r="H132" s="19"/>
      <c r="I132" s="8"/>
      <c r="J132" s="8" t="str">
        <f>IF(Screening!$AB$5="No", "Ex","")</f>
        <v/>
      </c>
      <c r="K132" s="8" t="str">
        <f>IF(Screening!$AB$6="Yes", "Ex","")</f>
        <v/>
      </c>
      <c r="L132" s="8"/>
      <c r="M132" s="8"/>
      <c r="N132" s="8"/>
      <c r="O132" s="8"/>
      <c r="P132" s="8"/>
      <c r="Q132" s="8"/>
      <c r="R132" s="8"/>
      <c r="S132" s="8"/>
      <c r="T132" s="8"/>
      <c r="U132" s="8"/>
      <c r="V132" s="8"/>
      <c r="W132" s="8"/>
      <c r="X132" s="8" t="str">
        <f>IF(Screening!$AB$19="Yes", "Ex","")</f>
        <v/>
      </c>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t="str">
        <f t="shared" si="2"/>
        <v/>
      </c>
    </row>
    <row r="133" spans="1:49" ht="96.6" x14ac:dyDescent="0.3">
      <c r="A133" s="8">
        <v>132</v>
      </c>
      <c r="B133" s="5" t="s">
        <v>1461</v>
      </c>
      <c r="C133" s="5" t="s">
        <v>276</v>
      </c>
      <c r="D133" s="2" t="s">
        <v>1255</v>
      </c>
      <c r="E133" s="21"/>
      <c r="F133" s="21"/>
      <c r="G133" s="21"/>
      <c r="H133" s="19"/>
      <c r="I133" s="8"/>
      <c r="J133" s="8" t="str">
        <f>IF(Screening!$AB$5="No", "Ex","")</f>
        <v/>
      </c>
      <c r="K133" s="8" t="str">
        <f>IF(Screening!$AB$6="Yes", "Ex","")</f>
        <v/>
      </c>
      <c r="L133" s="8"/>
      <c r="M133" s="8"/>
      <c r="N133" s="8"/>
      <c r="O133" s="8"/>
      <c r="P133" s="8"/>
      <c r="Q133" s="8"/>
      <c r="R133" s="8"/>
      <c r="S133" s="8"/>
      <c r="T133" s="8"/>
      <c r="U133" s="8"/>
      <c r="V133" s="8"/>
      <c r="W133" s="8"/>
      <c r="X133" s="8" t="str">
        <f>IF(Screening!$AB$19="Yes", "Ex","")</f>
        <v/>
      </c>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t="str">
        <f t="shared" si="2"/>
        <v/>
      </c>
    </row>
    <row r="134" spans="1:49" ht="55.2" x14ac:dyDescent="0.3">
      <c r="A134" s="8">
        <v>133</v>
      </c>
      <c r="B134" s="5" t="s">
        <v>1462</v>
      </c>
      <c r="C134" s="5" t="s">
        <v>282</v>
      </c>
      <c r="D134" s="2" t="s">
        <v>1256</v>
      </c>
      <c r="E134" s="21"/>
      <c r="F134" s="21"/>
      <c r="G134" s="21"/>
      <c r="H134" s="19"/>
      <c r="I134" s="8"/>
      <c r="J134" s="8" t="str">
        <f>IF(Screening!$AB$5="No", "Ex","")</f>
        <v/>
      </c>
      <c r="K134" s="8" t="str">
        <f>IF(Screening!$AB$6="Yes", "Ex","")</f>
        <v/>
      </c>
      <c r="L134" s="8"/>
      <c r="M134" s="8"/>
      <c r="N134" s="8"/>
      <c r="O134" s="8"/>
      <c r="P134" s="8"/>
      <c r="Q134" s="8"/>
      <c r="R134" s="8"/>
      <c r="S134" s="8"/>
      <c r="T134" s="8"/>
      <c r="U134" s="8"/>
      <c r="V134" s="8"/>
      <c r="W134" s="8"/>
      <c r="X134" s="8" t="str">
        <f>IF(Screening!$AB$19="Yes", "Ex","")</f>
        <v/>
      </c>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t="str">
        <f t="shared" si="2"/>
        <v/>
      </c>
    </row>
    <row r="135" spans="1:49" ht="27.6" x14ac:dyDescent="0.3">
      <c r="A135" s="8">
        <v>134</v>
      </c>
      <c r="B135" s="5" t="s">
        <v>1463</v>
      </c>
      <c r="C135" s="5" t="s">
        <v>283</v>
      </c>
      <c r="D135" s="2" t="s">
        <v>1257</v>
      </c>
      <c r="E135" s="21"/>
      <c r="F135" s="21"/>
      <c r="G135" s="21"/>
      <c r="H135" s="19"/>
      <c r="I135" s="8"/>
      <c r="J135" s="8" t="str">
        <f>IF(Screening!$AB$5="No", "Ex","")</f>
        <v/>
      </c>
      <c r="K135" s="8" t="str">
        <f>IF(Screening!$AB$6="Yes", "Ex","")</f>
        <v/>
      </c>
      <c r="L135" s="8"/>
      <c r="M135" s="8"/>
      <c r="N135" s="8"/>
      <c r="O135" s="8"/>
      <c r="P135" s="8"/>
      <c r="Q135" s="8"/>
      <c r="R135" s="8"/>
      <c r="S135" s="8"/>
      <c r="T135" s="8"/>
      <c r="U135" s="8"/>
      <c r="V135" s="8"/>
      <c r="W135" s="8"/>
      <c r="X135" s="8" t="str">
        <f>IF(Screening!$AB$19="Yes", "Ex","")</f>
        <v/>
      </c>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t="str">
        <f t="shared" si="2"/>
        <v/>
      </c>
    </row>
    <row r="136" spans="1:49" ht="27.6" x14ac:dyDescent="0.3">
      <c r="A136" s="8">
        <v>135</v>
      </c>
      <c r="B136" s="5" t="s">
        <v>1464</v>
      </c>
      <c r="C136" s="5" t="s">
        <v>284</v>
      </c>
      <c r="D136" s="2" t="s">
        <v>1258</v>
      </c>
      <c r="E136" s="21"/>
      <c r="F136" s="21"/>
      <c r="G136" s="21"/>
      <c r="H136" s="19"/>
      <c r="I136" s="8"/>
      <c r="J136" s="8" t="str">
        <f>IF(Screening!$AB$5="No", "Ex","")</f>
        <v/>
      </c>
      <c r="K136" s="8" t="str">
        <f>IF(Screening!$AB$6="Yes", "Ex","")</f>
        <v/>
      </c>
      <c r="L136" s="8"/>
      <c r="M136" s="8"/>
      <c r="N136" s="8"/>
      <c r="O136" s="8"/>
      <c r="P136" s="8"/>
      <c r="Q136" s="8"/>
      <c r="R136" s="8"/>
      <c r="S136" s="8"/>
      <c r="T136" s="8"/>
      <c r="U136" s="8"/>
      <c r="V136" s="8"/>
      <c r="W136" s="8"/>
      <c r="X136" s="8" t="str">
        <f>IF(Screening!$AB$19="Yes", "Ex","")</f>
        <v/>
      </c>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t="str">
        <f t="shared" si="2"/>
        <v/>
      </c>
    </row>
    <row r="137" spans="1:49" ht="27.6" x14ac:dyDescent="0.3">
      <c r="A137" s="8">
        <v>136</v>
      </c>
      <c r="B137" s="5" t="s">
        <v>1465</v>
      </c>
      <c r="C137" s="5" t="s">
        <v>285</v>
      </c>
      <c r="D137" s="2" t="s">
        <v>1259</v>
      </c>
      <c r="E137" s="21"/>
      <c r="F137" s="21"/>
      <c r="G137" s="21"/>
      <c r="H137" s="19"/>
      <c r="I137" s="8"/>
      <c r="J137" s="8" t="str">
        <f>IF(Screening!$AB$5="No", "Ex","")</f>
        <v/>
      </c>
      <c r="K137" s="8" t="str">
        <f>IF(Screening!$AB$6="Yes", "Ex","")</f>
        <v/>
      </c>
      <c r="L137" s="8"/>
      <c r="M137" s="8"/>
      <c r="N137" s="8"/>
      <c r="O137" s="8"/>
      <c r="P137" s="8"/>
      <c r="Q137" s="8"/>
      <c r="R137" s="8"/>
      <c r="S137" s="8"/>
      <c r="T137" s="8"/>
      <c r="U137" s="8"/>
      <c r="V137" s="8"/>
      <c r="W137" s="8"/>
      <c r="X137" s="8" t="str">
        <f>IF(Screening!$AB$19="Yes", "Ex","")</f>
        <v/>
      </c>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t="str">
        <f t="shared" si="2"/>
        <v/>
      </c>
    </row>
    <row r="138" spans="1:49" x14ac:dyDescent="0.3">
      <c r="A138" s="8">
        <v>137</v>
      </c>
      <c r="B138" s="5"/>
      <c r="C138" s="13" t="s">
        <v>286</v>
      </c>
      <c r="D138" s="6"/>
      <c r="E138" s="21"/>
      <c r="F138" s="21"/>
      <c r="G138" s="21"/>
      <c r="H138" s="19"/>
      <c r="I138" s="8"/>
      <c r="J138" s="8"/>
      <c r="K138" s="8" t="str">
        <f>IF(Screening!$AB$6="Yes", "Ex","")</f>
        <v/>
      </c>
      <c r="L138" s="8"/>
      <c r="M138" s="8" t="str">
        <f>IF(Screening!$AB$8="No", "Ex","")</f>
        <v/>
      </c>
      <c r="N138" s="8"/>
      <c r="O138" s="8"/>
      <c r="P138" s="8"/>
      <c r="Q138" s="8"/>
      <c r="R138" s="8"/>
      <c r="S138" s="8"/>
      <c r="T138" s="8"/>
      <c r="U138" s="8"/>
      <c r="V138" s="8"/>
      <c r="W138" s="8"/>
      <c r="X138" s="8" t="str">
        <f>IF(Screening!$AB$19="Yes", "Ex","")</f>
        <v/>
      </c>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t="str">
        <f t="shared" si="2"/>
        <v/>
      </c>
    </row>
    <row r="139" spans="1:49" x14ac:dyDescent="0.3">
      <c r="A139" s="8">
        <v>138</v>
      </c>
      <c r="B139" s="5" t="s">
        <v>1466</v>
      </c>
      <c r="C139" s="5" t="s">
        <v>287</v>
      </c>
      <c r="D139" s="2" t="s">
        <v>1260</v>
      </c>
      <c r="E139" s="21"/>
      <c r="F139" s="21"/>
      <c r="G139" s="21"/>
      <c r="H139" s="19"/>
      <c r="I139" s="8"/>
      <c r="J139" s="8"/>
      <c r="K139" s="8" t="str">
        <f>IF(Screening!$AB$6="Yes", "Ex","")</f>
        <v/>
      </c>
      <c r="L139" s="8"/>
      <c r="M139" s="8" t="str">
        <f>IF(Screening!$AB$8="No", "Ex","")</f>
        <v/>
      </c>
      <c r="N139" s="8"/>
      <c r="O139" s="8"/>
      <c r="P139" s="8"/>
      <c r="Q139" s="8"/>
      <c r="R139" s="8"/>
      <c r="S139" s="8"/>
      <c r="T139" s="8"/>
      <c r="U139" s="8"/>
      <c r="V139" s="8"/>
      <c r="W139" s="8"/>
      <c r="X139" s="8" t="str">
        <f>IF(Screening!$AB$19="Yes", "Ex","")</f>
        <v/>
      </c>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t="str">
        <f t="shared" si="2"/>
        <v/>
      </c>
    </row>
    <row r="140" spans="1:49" x14ac:dyDescent="0.3">
      <c r="A140" s="8">
        <v>139</v>
      </c>
      <c r="B140" s="5" t="s">
        <v>1467</v>
      </c>
      <c r="C140" s="5" t="s">
        <v>288</v>
      </c>
      <c r="D140" s="2" t="s">
        <v>1261</v>
      </c>
      <c r="E140" s="21"/>
      <c r="F140" s="21"/>
      <c r="G140" s="21"/>
      <c r="H140" s="19"/>
      <c r="I140" s="8"/>
      <c r="J140" s="8"/>
      <c r="K140" s="8" t="str">
        <f>IF(Screening!$AB$6="Yes", "Ex","")</f>
        <v/>
      </c>
      <c r="L140" s="8"/>
      <c r="M140" s="8" t="str">
        <f>IF(Screening!$AB$8="No", "Ex","")</f>
        <v/>
      </c>
      <c r="N140" s="8"/>
      <c r="O140" s="8"/>
      <c r="P140" s="8"/>
      <c r="Q140" s="8"/>
      <c r="R140" s="8"/>
      <c r="S140" s="8"/>
      <c r="T140" s="8"/>
      <c r="U140" s="8"/>
      <c r="V140" s="8"/>
      <c r="W140" s="8"/>
      <c r="X140" s="8" t="str">
        <f>IF(Screening!$AB$19="Yes", "Ex","")</f>
        <v/>
      </c>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t="str">
        <f t="shared" si="2"/>
        <v/>
      </c>
    </row>
    <row r="141" spans="1:49" ht="27.6" x14ac:dyDescent="0.3">
      <c r="A141" s="8">
        <v>140</v>
      </c>
      <c r="B141" s="5" t="s">
        <v>1468</v>
      </c>
      <c r="C141" s="5" t="s">
        <v>289</v>
      </c>
      <c r="D141" s="2" t="s">
        <v>1262</v>
      </c>
      <c r="E141" s="21"/>
      <c r="F141" s="21"/>
      <c r="G141" s="21"/>
      <c r="H141" s="19"/>
      <c r="I141" s="8"/>
      <c r="J141" s="8"/>
      <c r="K141" s="8" t="str">
        <f>IF(Screening!$AB$6="Yes", "Ex","")</f>
        <v/>
      </c>
      <c r="L141" s="8"/>
      <c r="M141" s="8" t="str">
        <f>IF(Screening!$AB$8="No", "Ex","")</f>
        <v/>
      </c>
      <c r="N141" s="8"/>
      <c r="O141" s="8"/>
      <c r="P141" s="8"/>
      <c r="Q141" s="8"/>
      <c r="R141" s="8"/>
      <c r="S141" s="8"/>
      <c r="T141" s="8"/>
      <c r="U141" s="8"/>
      <c r="V141" s="8"/>
      <c r="W141" s="8"/>
      <c r="X141" s="8" t="str">
        <f>IF(Screening!$AB$19="Yes", "Ex","")</f>
        <v/>
      </c>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t="str">
        <f t="shared" si="2"/>
        <v/>
      </c>
    </row>
    <row r="142" spans="1:49" ht="27.6" x14ac:dyDescent="0.3">
      <c r="A142" s="8">
        <v>141</v>
      </c>
      <c r="B142" s="5" t="s">
        <v>1469</v>
      </c>
      <c r="C142" s="5" t="s">
        <v>290</v>
      </c>
      <c r="D142" s="2" t="s">
        <v>1263</v>
      </c>
      <c r="E142" s="21"/>
      <c r="F142" s="21"/>
      <c r="G142" s="21"/>
      <c r="H142" s="19"/>
      <c r="I142" s="8"/>
      <c r="J142" s="8"/>
      <c r="K142" s="8" t="str">
        <f>IF(Screening!$AB$6="Yes", "Ex","")</f>
        <v/>
      </c>
      <c r="L142" s="8"/>
      <c r="M142" s="8" t="str">
        <f>IF(Screening!$AB$8="No", "Ex","")</f>
        <v/>
      </c>
      <c r="N142" s="8"/>
      <c r="O142" s="8"/>
      <c r="P142" s="8"/>
      <c r="Q142" s="8"/>
      <c r="R142" s="8"/>
      <c r="S142" s="8"/>
      <c r="T142" s="8"/>
      <c r="U142" s="8"/>
      <c r="V142" s="8"/>
      <c r="W142" s="8"/>
      <c r="X142" s="8" t="str">
        <f>IF(Screening!$AB$19="Yes", "Ex","")</f>
        <v/>
      </c>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t="str">
        <f t="shared" si="2"/>
        <v/>
      </c>
    </row>
    <row r="143" spans="1:49" ht="27.6" x14ac:dyDescent="0.3">
      <c r="A143" s="8">
        <v>142</v>
      </c>
      <c r="B143" s="5" t="s">
        <v>1470</v>
      </c>
      <c r="C143" s="5" t="s">
        <v>291</v>
      </c>
      <c r="D143" s="2" t="s">
        <v>1264</v>
      </c>
      <c r="E143" s="21"/>
      <c r="F143" s="21"/>
      <c r="G143" s="21"/>
      <c r="H143" s="19"/>
      <c r="I143" s="8"/>
      <c r="J143" s="8"/>
      <c r="K143" s="8" t="str">
        <f>IF(Screening!$AB$6="Yes", "Ex","")</f>
        <v/>
      </c>
      <c r="L143" s="8"/>
      <c r="M143" s="8" t="str">
        <f>IF(Screening!$AB$8="No", "Ex","")</f>
        <v/>
      </c>
      <c r="N143" s="8"/>
      <c r="O143" s="8"/>
      <c r="P143" s="8"/>
      <c r="Q143" s="8"/>
      <c r="R143" s="8"/>
      <c r="S143" s="8"/>
      <c r="T143" s="8"/>
      <c r="U143" s="8"/>
      <c r="V143" s="8"/>
      <c r="W143" s="8"/>
      <c r="X143" s="8" t="str">
        <f>IF(Screening!$AB$19="Yes", "Ex","")</f>
        <v/>
      </c>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t="str">
        <f t="shared" si="2"/>
        <v/>
      </c>
    </row>
    <row r="144" spans="1:49" ht="41.4" x14ac:dyDescent="0.3">
      <c r="A144" s="8">
        <v>143</v>
      </c>
      <c r="B144" s="5" t="s">
        <v>1471</v>
      </c>
      <c r="C144" s="5" t="s">
        <v>1265</v>
      </c>
      <c r="D144" s="2" t="s">
        <v>1266</v>
      </c>
      <c r="E144" s="21"/>
      <c r="F144" s="21"/>
      <c r="G144" s="21"/>
      <c r="H144" s="19"/>
      <c r="I144" s="8"/>
      <c r="J144" s="8"/>
      <c r="K144" s="8" t="str">
        <f>IF(Screening!$AB$6="Yes", "Ex","")</f>
        <v/>
      </c>
      <c r="L144" s="8"/>
      <c r="M144" s="8" t="str">
        <f>IF(Screening!$AB$8="No", "Ex","")</f>
        <v/>
      </c>
      <c r="N144" s="8"/>
      <c r="O144" s="8"/>
      <c r="P144" s="8"/>
      <c r="Q144" s="8"/>
      <c r="R144" s="8"/>
      <c r="S144" s="8"/>
      <c r="T144" s="8"/>
      <c r="U144" s="8"/>
      <c r="V144" s="8"/>
      <c r="W144" s="8"/>
      <c r="X144" s="8" t="str">
        <f>IF(Screening!$AB$19="Yes", "Ex","")</f>
        <v/>
      </c>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t="str">
        <f t="shared" si="2"/>
        <v/>
      </c>
    </row>
    <row r="145" spans="1:49" ht="27.6" x14ac:dyDescent="0.3">
      <c r="A145" s="8">
        <v>144</v>
      </c>
      <c r="B145" s="5" t="s">
        <v>1472</v>
      </c>
      <c r="C145" s="5" t="s">
        <v>292</v>
      </c>
      <c r="D145" s="2" t="s">
        <v>1267</v>
      </c>
      <c r="E145" s="21"/>
      <c r="F145" s="21"/>
      <c r="G145" s="21"/>
      <c r="H145" s="19"/>
      <c r="I145" s="8"/>
      <c r="J145" s="8"/>
      <c r="K145" s="8" t="str">
        <f>IF(Screening!$AB$6="Yes", "Ex","")</f>
        <v/>
      </c>
      <c r="L145" s="8"/>
      <c r="M145" s="8" t="str">
        <f>IF(Screening!$AB$8="No", "Ex","")</f>
        <v/>
      </c>
      <c r="N145" s="8"/>
      <c r="O145" s="8"/>
      <c r="P145" s="8"/>
      <c r="Q145" s="8"/>
      <c r="R145" s="8"/>
      <c r="S145" s="8"/>
      <c r="T145" s="8"/>
      <c r="U145" s="8"/>
      <c r="V145" s="8"/>
      <c r="W145" s="8"/>
      <c r="X145" s="8" t="str">
        <f>IF(Screening!$AB$19="Yes", "Ex","")</f>
        <v/>
      </c>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t="str">
        <f t="shared" si="2"/>
        <v/>
      </c>
    </row>
    <row r="146" spans="1:49" x14ac:dyDescent="0.3">
      <c r="A146" s="8">
        <v>145</v>
      </c>
      <c r="B146" s="5" t="s">
        <v>1473</v>
      </c>
      <c r="C146" s="5" t="s">
        <v>293</v>
      </c>
      <c r="D146" s="2" t="s">
        <v>1268</v>
      </c>
      <c r="E146" s="21"/>
      <c r="F146" s="21"/>
      <c r="G146" s="21"/>
      <c r="H146" s="19"/>
      <c r="I146" s="8"/>
      <c r="J146" s="8"/>
      <c r="K146" s="8" t="str">
        <f>IF(Screening!$AB$6="Yes", "Ex","")</f>
        <v/>
      </c>
      <c r="L146" s="8"/>
      <c r="M146" s="8" t="str">
        <f>IF(Screening!$AB$8="No", "Ex","")</f>
        <v/>
      </c>
      <c r="N146" s="8"/>
      <c r="O146" s="8"/>
      <c r="P146" s="8"/>
      <c r="Q146" s="8"/>
      <c r="R146" s="8"/>
      <c r="S146" s="8"/>
      <c r="T146" s="8"/>
      <c r="U146" s="8"/>
      <c r="V146" s="8"/>
      <c r="W146" s="8"/>
      <c r="X146" s="8" t="str">
        <f>IF(Screening!$AB$19="Yes", "Ex","")</f>
        <v/>
      </c>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t="str">
        <f t="shared" si="2"/>
        <v/>
      </c>
    </row>
    <row r="147" spans="1:49" x14ac:dyDescent="0.3">
      <c r="A147" s="8">
        <v>146</v>
      </c>
      <c r="B147" s="5" t="s">
        <v>1474</v>
      </c>
      <c r="C147" s="5" t="s">
        <v>294</v>
      </c>
      <c r="D147" s="2" t="s">
        <v>1269</v>
      </c>
      <c r="E147" s="21"/>
      <c r="F147" s="21"/>
      <c r="G147" s="21"/>
      <c r="H147" s="19"/>
      <c r="I147" s="8"/>
      <c r="J147" s="8"/>
      <c r="K147" s="8" t="str">
        <f>IF(Screening!$AB$6="Yes", "Ex","")</f>
        <v/>
      </c>
      <c r="L147" s="8"/>
      <c r="M147" s="8" t="str">
        <f>IF(Screening!$AB$8="No", "Ex","")</f>
        <v/>
      </c>
      <c r="N147" s="8"/>
      <c r="O147" s="8"/>
      <c r="P147" s="8"/>
      <c r="Q147" s="8"/>
      <c r="R147" s="8"/>
      <c r="S147" s="8"/>
      <c r="T147" s="8"/>
      <c r="U147" s="8"/>
      <c r="V147" s="8"/>
      <c r="W147" s="8"/>
      <c r="X147" s="8" t="str">
        <f>IF(Screening!$AB$19="Yes", "Ex","")</f>
        <v/>
      </c>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t="str">
        <f t="shared" si="2"/>
        <v/>
      </c>
    </row>
    <row r="148" spans="1:49" ht="27.6" x14ac:dyDescent="0.3">
      <c r="A148" s="8">
        <v>147</v>
      </c>
      <c r="B148" s="5" t="s">
        <v>1475</v>
      </c>
      <c r="C148" s="5" t="s">
        <v>295</v>
      </c>
      <c r="D148" s="2" t="s">
        <v>1270</v>
      </c>
      <c r="E148" s="21"/>
      <c r="F148" s="21"/>
      <c r="G148" s="21"/>
      <c r="H148" s="19"/>
      <c r="I148" s="8"/>
      <c r="J148" s="8"/>
      <c r="K148" s="8" t="str">
        <f>IF(Screening!$AB$6="Yes", "Ex","")</f>
        <v/>
      </c>
      <c r="L148" s="8"/>
      <c r="M148" s="8" t="str">
        <f>IF(Screening!$AB$8="No", "Ex","")</f>
        <v/>
      </c>
      <c r="N148" s="8"/>
      <c r="O148" s="8"/>
      <c r="P148" s="8"/>
      <c r="Q148" s="8"/>
      <c r="R148" s="8"/>
      <c r="S148" s="8"/>
      <c r="T148" s="8"/>
      <c r="U148" s="8"/>
      <c r="V148" s="8"/>
      <c r="W148" s="8"/>
      <c r="X148" s="8" t="str">
        <f>IF(Screening!$AB$19="Yes", "Ex","")</f>
        <v/>
      </c>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t="str">
        <f t="shared" si="2"/>
        <v/>
      </c>
    </row>
    <row r="149" spans="1:49" ht="27.6" x14ac:dyDescent="0.3">
      <c r="A149" s="8">
        <v>148</v>
      </c>
      <c r="B149" s="5" t="s">
        <v>1476</v>
      </c>
      <c r="C149" s="5" t="s">
        <v>296</v>
      </c>
      <c r="D149" s="2" t="s">
        <v>1271</v>
      </c>
      <c r="E149" s="21"/>
      <c r="F149" s="21"/>
      <c r="G149" s="21"/>
      <c r="H149" s="19"/>
      <c r="I149" s="8"/>
      <c r="J149" s="8"/>
      <c r="K149" s="8" t="str">
        <f>IF(Screening!$AB$6="Yes", "Ex","")</f>
        <v/>
      </c>
      <c r="L149" s="8"/>
      <c r="M149" s="8" t="str">
        <f>IF(Screening!$AB$8="No", "Ex","")</f>
        <v/>
      </c>
      <c r="N149" s="8"/>
      <c r="O149" s="8"/>
      <c r="P149" s="8"/>
      <c r="Q149" s="8"/>
      <c r="R149" s="8"/>
      <c r="S149" s="8"/>
      <c r="T149" s="8"/>
      <c r="U149" s="8"/>
      <c r="V149" s="8"/>
      <c r="W149" s="8"/>
      <c r="X149" s="8" t="str">
        <f>IF(Screening!$AB$19="Yes", "Ex","")</f>
        <v/>
      </c>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t="str">
        <f t="shared" si="2"/>
        <v/>
      </c>
    </row>
    <row r="150" spans="1:49" ht="27.6" x14ac:dyDescent="0.3">
      <c r="A150" s="8">
        <v>149</v>
      </c>
      <c r="B150" s="5" t="s">
        <v>1477</v>
      </c>
      <c r="C150" s="5" t="s">
        <v>297</v>
      </c>
      <c r="D150" s="2" t="s">
        <v>1272</v>
      </c>
      <c r="E150" s="21"/>
      <c r="F150" s="21"/>
      <c r="G150" s="21"/>
      <c r="H150" s="19"/>
      <c r="I150" s="8"/>
      <c r="J150" s="8"/>
      <c r="K150" s="8" t="str">
        <f>IF(Screening!$AB$6="Yes", "Ex","")</f>
        <v/>
      </c>
      <c r="L150" s="8"/>
      <c r="M150" s="8" t="str">
        <f>IF(Screening!$AB$8="No", "Ex","")</f>
        <v/>
      </c>
      <c r="N150" s="8"/>
      <c r="O150" s="8"/>
      <c r="P150" s="8"/>
      <c r="Q150" s="8"/>
      <c r="R150" s="8"/>
      <c r="S150" s="8"/>
      <c r="T150" s="8"/>
      <c r="U150" s="8"/>
      <c r="V150" s="8"/>
      <c r="W150" s="8"/>
      <c r="X150" s="8" t="str">
        <f>IF(Screening!$AB$19="Yes", "Ex","")</f>
        <v/>
      </c>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t="str">
        <f t="shared" si="2"/>
        <v/>
      </c>
    </row>
    <row r="151" spans="1:49" x14ac:dyDescent="0.3">
      <c r="A151" s="8">
        <v>150</v>
      </c>
      <c r="B151" s="5" t="s">
        <v>1478</v>
      </c>
      <c r="C151" s="5" t="s">
        <v>298</v>
      </c>
      <c r="D151" s="2" t="s">
        <v>1273</v>
      </c>
      <c r="E151" s="21"/>
      <c r="F151" s="21"/>
      <c r="G151" s="21"/>
      <c r="H151" s="19"/>
      <c r="I151" s="8"/>
      <c r="J151" s="8"/>
      <c r="K151" s="8" t="str">
        <f>IF(Screening!$AB$6="Yes", "Ex","")</f>
        <v/>
      </c>
      <c r="L151" s="8"/>
      <c r="M151" s="8" t="str">
        <f>IF(Screening!$AB$8="No", "Ex","")</f>
        <v/>
      </c>
      <c r="N151" s="8"/>
      <c r="O151" s="8"/>
      <c r="P151" s="8"/>
      <c r="Q151" s="8"/>
      <c r="R151" s="8"/>
      <c r="S151" s="8"/>
      <c r="T151" s="8"/>
      <c r="U151" s="8"/>
      <c r="V151" s="8"/>
      <c r="W151" s="8"/>
      <c r="X151" s="8" t="str">
        <f>IF(Screening!$AB$19="Yes", "Ex","")</f>
        <v/>
      </c>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t="str">
        <f t="shared" si="2"/>
        <v/>
      </c>
    </row>
    <row r="152" spans="1:49" ht="55.2" x14ac:dyDescent="0.3">
      <c r="A152" s="8">
        <v>151</v>
      </c>
      <c r="B152" s="5" t="s">
        <v>1479</v>
      </c>
      <c r="C152" s="5" t="s">
        <v>1182</v>
      </c>
      <c r="D152" s="2" t="s">
        <v>1274</v>
      </c>
      <c r="E152" s="21"/>
      <c r="F152" s="21"/>
      <c r="G152" s="21"/>
      <c r="H152" s="19"/>
      <c r="I152" s="8"/>
      <c r="J152" s="8"/>
      <c r="K152" s="8" t="str">
        <f>IF(Screening!$AB$6="Yes", "Ex","")</f>
        <v/>
      </c>
      <c r="L152" s="8"/>
      <c r="M152" s="8" t="str">
        <f>IF(Screening!$AB$8="No", "Ex","")</f>
        <v/>
      </c>
      <c r="N152" s="8"/>
      <c r="O152" s="8"/>
      <c r="P152" s="8"/>
      <c r="Q152" s="8"/>
      <c r="R152" s="8"/>
      <c r="S152" s="8"/>
      <c r="T152" s="8"/>
      <c r="U152" s="8"/>
      <c r="V152" s="8"/>
      <c r="W152" s="8"/>
      <c r="X152" s="8" t="str">
        <f>IF(Screening!$AB$19="Yes", "Ex","")</f>
        <v/>
      </c>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t="str">
        <f t="shared" si="2"/>
        <v/>
      </c>
    </row>
    <row r="153" spans="1:49" ht="41.4" x14ac:dyDescent="0.3">
      <c r="A153" s="8">
        <v>152</v>
      </c>
      <c r="B153" s="5" t="s">
        <v>1480</v>
      </c>
      <c r="C153" s="5" t="s">
        <v>1183</v>
      </c>
      <c r="D153" s="2" t="s">
        <v>1275</v>
      </c>
      <c r="E153" s="21"/>
      <c r="F153" s="21"/>
      <c r="G153" s="21"/>
      <c r="H153" s="19"/>
      <c r="I153" s="8"/>
      <c r="J153" s="8"/>
      <c r="K153" s="8" t="str">
        <f>IF(Screening!$AB$6="Yes", "Ex","")</f>
        <v/>
      </c>
      <c r="L153" s="8"/>
      <c r="M153" s="8" t="str">
        <f>IF(Screening!$AB$8="No", "Ex","")</f>
        <v/>
      </c>
      <c r="N153" s="8"/>
      <c r="O153" s="8"/>
      <c r="P153" s="8"/>
      <c r="Q153" s="8"/>
      <c r="R153" s="8"/>
      <c r="S153" s="8"/>
      <c r="T153" s="8"/>
      <c r="U153" s="8"/>
      <c r="V153" s="8"/>
      <c r="W153" s="8"/>
      <c r="X153" s="8" t="str">
        <f>IF(Screening!$AB$19="Yes", "Ex","")</f>
        <v/>
      </c>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t="str">
        <f t="shared" si="2"/>
        <v/>
      </c>
    </row>
    <row r="154" spans="1:49" x14ac:dyDescent="0.3">
      <c r="A154" s="8">
        <v>153</v>
      </c>
      <c r="B154" s="5"/>
      <c r="C154" s="13" t="s">
        <v>299</v>
      </c>
      <c r="D154" s="6"/>
      <c r="E154" s="21"/>
      <c r="F154" s="21"/>
      <c r="G154" s="21"/>
      <c r="H154" s="19"/>
      <c r="I154" s="8"/>
      <c r="J154" s="8"/>
      <c r="K154" s="8" t="str">
        <f>IF(Screening!$AB$6="Yes", "Ex","")</f>
        <v/>
      </c>
      <c r="L154" s="8"/>
      <c r="M154" s="8"/>
      <c r="N154" s="8" t="str">
        <f>IF(Screening!$AB$9="No", "Ex","")</f>
        <v/>
      </c>
      <c r="O154" s="8"/>
      <c r="P154" s="8"/>
      <c r="Q154" s="8"/>
      <c r="R154" s="8"/>
      <c r="S154" s="8"/>
      <c r="T154" s="8"/>
      <c r="U154" s="8"/>
      <c r="V154" s="8"/>
      <c r="W154" s="8"/>
      <c r="X154" s="8" t="str">
        <f>IF(Screening!$AB$19="Yes", "Ex","")</f>
        <v/>
      </c>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t="str">
        <f t="shared" si="2"/>
        <v/>
      </c>
    </row>
    <row r="155" spans="1:49" x14ac:dyDescent="0.3">
      <c r="A155" s="8">
        <v>154</v>
      </c>
      <c r="B155" s="5" t="s">
        <v>1481</v>
      </c>
      <c r="C155" s="5" t="s">
        <v>300</v>
      </c>
      <c r="D155" s="2" t="s">
        <v>1276</v>
      </c>
      <c r="E155" s="21"/>
      <c r="F155" s="21"/>
      <c r="G155" s="21"/>
      <c r="H155" s="19"/>
      <c r="I155" s="8"/>
      <c r="J155" s="8"/>
      <c r="K155" s="8" t="str">
        <f>IF(Screening!$AB$6="Yes", "Ex","")</f>
        <v/>
      </c>
      <c r="L155" s="8"/>
      <c r="M155" s="8"/>
      <c r="N155" s="8" t="str">
        <f>IF(Screening!$AB$9="No", "Ex","")</f>
        <v/>
      </c>
      <c r="O155" s="8"/>
      <c r="P155" s="8"/>
      <c r="Q155" s="8"/>
      <c r="R155" s="8"/>
      <c r="S155" s="8"/>
      <c r="T155" s="8"/>
      <c r="U155" s="8"/>
      <c r="V155" s="8"/>
      <c r="W155" s="8"/>
      <c r="X155" s="8" t="str">
        <f>IF(Screening!$AB$19="Yes", "Ex","")</f>
        <v/>
      </c>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t="str">
        <f t="shared" si="2"/>
        <v/>
      </c>
    </row>
    <row r="156" spans="1:49" ht="41.4" x14ac:dyDescent="0.3">
      <c r="A156" s="8">
        <v>155</v>
      </c>
      <c r="B156" s="5" t="s">
        <v>1482</v>
      </c>
      <c r="C156" s="5" t="s">
        <v>301</v>
      </c>
      <c r="D156" s="2" t="s">
        <v>1277</v>
      </c>
      <c r="E156" s="21"/>
      <c r="F156" s="21"/>
      <c r="G156" s="21"/>
      <c r="H156" s="19"/>
      <c r="I156" s="8"/>
      <c r="J156" s="8"/>
      <c r="K156" s="8" t="str">
        <f>IF(Screening!$AB$6="Yes", "Ex","")</f>
        <v/>
      </c>
      <c r="L156" s="8"/>
      <c r="M156" s="8"/>
      <c r="N156" s="8" t="str">
        <f>IF(Screening!$AB$9="No", "Ex","")</f>
        <v/>
      </c>
      <c r="O156" s="8"/>
      <c r="P156" s="8"/>
      <c r="Q156" s="8"/>
      <c r="R156" s="8"/>
      <c r="S156" s="8"/>
      <c r="T156" s="8"/>
      <c r="U156" s="8"/>
      <c r="V156" s="8"/>
      <c r="W156" s="8"/>
      <c r="X156" s="8" t="str">
        <f>IF(Screening!$AB$19="Yes", "Ex","")</f>
        <v/>
      </c>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t="str">
        <f t="shared" si="2"/>
        <v/>
      </c>
    </row>
    <row r="157" spans="1:49" ht="41.4" x14ac:dyDescent="0.3">
      <c r="A157" s="8">
        <v>156</v>
      </c>
      <c r="B157" s="5" t="s">
        <v>1483</v>
      </c>
      <c r="C157" s="5" t="s">
        <v>302</v>
      </c>
      <c r="D157" s="2" t="s">
        <v>1278</v>
      </c>
      <c r="E157" s="21"/>
      <c r="F157" s="21"/>
      <c r="G157" s="21"/>
      <c r="H157" s="19"/>
      <c r="I157" s="8"/>
      <c r="J157" s="8"/>
      <c r="K157" s="8" t="str">
        <f>IF(Screening!$AB$6="Yes", "Ex","")</f>
        <v/>
      </c>
      <c r="L157" s="8"/>
      <c r="M157" s="8"/>
      <c r="N157" s="8" t="str">
        <f>IF(Screening!$AB$9="No", "Ex","")</f>
        <v/>
      </c>
      <c r="O157" s="8"/>
      <c r="P157" s="8"/>
      <c r="Q157" s="8"/>
      <c r="R157" s="8"/>
      <c r="S157" s="8"/>
      <c r="T157" s="8"/>
      <c r="U157" s="8"/>
      <c r="V157" s="8"/>
      <c r="W157" s="8"/>
      <c r="X157" s="8" t="str">
        <f>IF(Screening!$AB$19="Yes", "Ex","")</f>
        <v/>
      </c>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t="str">
        <f t="shared" si="2"/>
        <v/>
      </c>
    </row>
    <row r="158" spans="1:49" x14ac:dyDescent="0.3">
      <c r="A158" s="8">
        <v>157</v>
      </c>
      <c r="B158" s="5" t="s">
        <v>1484</v>
      </c>
      <c r="C158" s="5" t="s">
        <v>303</v>
      </c>
      <c r="D158" s="2" t="s">
        <v>1279</v>
      </c>
      <c r="E158" s="21"/>
      <c r="F158" s="21"/>
      <c r="G158" s="21"/>
      <c r="H158" s="19"/>
      <c r="I158" s="8"/>
      <c r="J158" s="8"/>
      <c r="K158" s="8" t="str">
        <f>IF(Screening!$AB$6="Yes", "Ex","")</f>
        <v/>
      </c>
      <c r="L158" s="8"/>
      <c r="M158" s="8"/>
      <c r="N158" s="8" t="str">
        <f>IF(Screening!$AB$9="No", "Ex","")</f>
        <v/>
      </c>
      <c r="O158" s="8"/>
      <c r="P158" s="8"/>
      <c r="Q158" s="8"/>
      <c r="R158" s="8"/>
      <c r="S158" s="8"/>
      <c r="T158" s="8"/>
      <c r="U158" s="8"/>
      <c r="V158" s="8"/>
      <c r="W158" s="8"/>
      <c r="X158" s="8" t="str">
        <f>IF(Screening!$AB$19="Yes", "Ex","")</f>
        <v/>
      </c>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t="str">
        <f t="shared" si="2"/>
        <v/>
      </c>
    </row>
    <row r="159" spans="1:49" x14ac:dyDescent="0.3">
      <c r="A159" s="8">
        <v>158</v>
      </c>
      <c r="B159" s="5" t="s">
        <v>1485</v>
      </c>
      <c r="C159" s="5" t="s">
        <v>294</v>
      </c>
      <c r="D159" s="2" t="s">
        <v>1280</v>
      </c>
      <c r="E159" s="21"/>
      <c r="F159" s="21"/>
      <c r="G159" s="21"/>
      <c r="H159" s="19"/>
      <c r="I159" s="8"/>
      <c r="J159" s="8"/>
      <c r="K159" s="8" t="str">
        <f>IF(Screening!$AB$6="Yes", "Ex","")</f>
        <v/>
      </c>
      <c r="L159" s="8"/>
      <c r="M159" s="8"/>
      <c r="N159" s="8" t="str">
        <f>IF(Screening!$AB$9="No", "Ex","")</f>
        <v/>
      </c>
      <c r="O159" s="8"/>
      <c r="P159" s="8"/>
      <c r="Q159" s="8"/>
      <c r="R159" s="8"/>
      <c r="S159" s="8"/>
      <c r="T159" s="8"/>
      <c r="U159" s="8"/>
      <c r="V159" s="8"/>
      <c r="W159" s="8"/>
      <c r="X159" s="8" t="str">
        <f>IF(Screening!$AB$19="Yes", "Ex","")</f>
        <v/>
      </c>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t="str">
        <f t="shared" si="2"/>
        <v/>
      </c>
    </row>
    <row r="160" spans="1:49" ht="27.6" x14ac:dyDescent="0.3">
      <c r="A160" s="8">
        <v>159</v>
      </c>
      <c r="B160" s="5" t="s">
        <v>1486</v>
      </c>
      <c r="C160" s="5" t="s">
        <v>295</v>
      </c>
      <c r="D160" s="2" t="s">
        <v>1281</v>
      </c>
      <c r="E160" s="21"/>
      <c r="F160" s="21"/>
      <c r="G160" s="21"/>
      <c r="H160" s="19"/>
      <c r="I160" s="8"/>
      <c r="J160" s="8"/>
      <c r="K160" s="8" t="str">
        <f>IF(Screening!$AB$6="Yes", "Ex","")</f>
        <v/>
      </c>
      <c r="L160" s="8"/>
      <c r="M160" s="8"/>
      <c r="N160" s="8" t="str">
        <f>IF(Screening!$AB$9="No", "Ex","")</f>
        <v/>
      </c>
      <c r="O160" s="8"/>
      <c r="P160" s="8"/>
      <c r="Q160" s="8"/>
      <c r="R160" s="8"/>
      <c r="S160" s="8"/>
      <c r="T160" s="8"/>
      <c r="U160" s="8"/>
      <c r="V160" s="8"/>
      <c r="W160" s="8"/>
      <c r="X160" s="8" t="str">
        <f>IF(Screening!$AB$19="Yes", "Ex","")</f>
        <v/>
      </c>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t="str">
        <f t="shared" si="2"/>
        <v/>
      </c>
    </row>
    <row r="161" spans="1:49" ht="27.6" x14ac:dyDescent="0.3">
      <c r="A161" s="8">
        <v>160</v>
      </c>
      <c r="B161" s="5" t="s">
        <v>1487</v>
      </c>
      <c r="C161" s="5" t="s">
        <v>296</v>
      </c>
      <c r="D161" s="2" t="s">
        <v>1282</v>
      </c>
      <c r="E161" s="21"/>
      <c r="F161" s="21"/>
      <c r="G161" s="21"/>
      <c r="H161" s="19"/>
      <c r="I161" s="8"/>
      <c r="J161" s="8"/>
      <c r="K161" s="8" t="str">
        <f>IF(Screening!$AB$6="Yes", "Ex","")</f>
        <v/>
      </c>
      <c r="L161" s="8"/>
      <c r="M161" s="8"/>
      <c r="N161" s="8" t="str">
        <f>IF(Screening!$AB$9="No", "Ex","")</f>
        <v/>
      </c>
      <c r="O161" s="8"/>
      <c r="P161" s="8"/>
      <c r="Q161" s="8"/>
      <c r="R161" s="8"/>
      <c r="S161" s="8"/>
      <c r="T161" s="8"/>
      <c r="U161" s="8"/>
      <c r="V161" s="8"/>
      <c r="W161" s="8"/>
      <c r="X161" s="8" t="str">
        <f>IF(Screening!$AB$19="Yes", "Ex","")</f>
        <v/>
      </c>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t="str">
        <f t="shared" si="2"/>
        <v/>
      </c>
    </row>
    <row r="162" spans="1:49" ht="27.6" x14ac:dyDescent="0.3">
      <c r="A162" s="8">
        <v>161</v>
      </c>
      <c r="B162" s="5" t="s">
        <v>1488</v>
      </c>
      <c r="C162" s="5" t="s">
        <v>297</v>
      </c>
      <c r="D162" s="2" t="s">
        <v>1283</v>
      </c>
      <c r="E162" s="21"/>
      <c r="F162" s="21"/>
      <c r="G162" s="21"/>
      <c r="H162" s="19"/>
      <c r="I162" s="8"/>
      <c r="J162" s="8"/>
      <c r="K162" s="8" t="str">
        <f>IF(Screening!$AB$6="Yes", "Ex","")</f>
        <v/>
      </c>
      <c r="L162" s="8"/>
      <c r="M162" s="8"/>
      <c r="N162" s="8" t="str">
        <f>IF(Screening!$AB$9="No", "Ex","")</f>
        <v/>
      </c>
      <c r="O162" s="8"/>
      <c r="P162" s="8"/>
      <c r="Q162" s="8"/>
      <c r="R162" s="8"/>
      <c r="S162" s="8"/>
      <c r="T162" s="8"/>
      <c r="U162" s="8"/>
      <c r="V162" s="8"/>
      <c r="W162" s="8"/>
      <c r="X162" s="8" t="str">
        <f>IF(Screening!$AB$19="Yes", "Ex","")</f>
        <v/>
      </c>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t="str">
        <f t="shared" si="2"/>
        <v/>
      </c>
    </row>
    <row r="163" spans="1:49" x14ac:dyDescent="0.3">
      <c r="A163" s="8">
        <v>162</v>
      </c>
      <c r="B163" s="5" t="s">
        <v>1489</v>
      </c>
      <c r="C163" s="5" t="s">
        <v>304</v>
      </c>
      <c r="D163" s="2" t="s">
        <v>1284</v>
      </c>
      <c r="E163" s="21"/>
      <c r="F163" s="21"/>
      <c r="G163" s="21"/>
      <c r="H163" s="19"/>
      <c r="I163" s="8"/>
      <c r="J163" s="8"/>
      <c r="K163" s="8" t="str">
        <f>IF(Screening!$AB$6="Yes", "Ex","")</f>
        <v/>
      </c>
      <c r="L163" s="8"/>
      <c r="M163" s="8"/>
      <c r="N163" s="8" t="str">
        <f>IF(Screening!$AB$9="No", "Ex","")</f>
        <v/>
      </c>
      <c r="O163" s="8"/>
      <c r="P163" s="8"/>
      <c r="Q163" s="8"/>
      <c r="R163" s="8"/>
      <c r="S163" s="8"/>
      <c r="T163" s="8"/>
      <c r="U163" s="8"/>
      <c r="V163" s="8"/>
      <c r="W163" s="8"/>
      <c r="X163" s="8" t="str">
        <f>IF(Screening!$AB$19="Yes", "Ex","")</f>
        <v/>
      </c>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t="str">
        <f t="shared" si="2"/>
        <v/>
      </c>
    </row>
    <row r="164" spans="1:49" ht="41.4" x14ac:dyDescent="0.3">
      <c r="A164" s="8">
        <v>163</v>
      </c>
      <c r="B164" s="5" t="s">
        <v>1490</v>
      </c>
      <c r="C164" s="5" t="s">
        <v>1184</v>
      </c>
      <c r="D164" s="2" t="s">
        <v>1285</v>
      </c>
      <c r="E164" s="21"/>
      <c r="F164" s="21"/>
      <c r="G164" s="21"/>
      <c r="H164" s="19"/>
      <c r="I164" s="8"/>
      <c r="J164" s="8"/>
      <c r="K164" s="8" t="str">
        <f>IF(Screening!$AB$6="Yes", "Ex","")</f>
        <v/>
      </c>
      <c r="L164" s="8"/>
      <c r="M164" s="8"/>
      <c r="N164" s="8" t="str">
        <f>IF(Screening!$AB$9="No", "Ex","")</f>
        <v/>
      </c>
      <c r="O164" s="8"/>
      <c r="P164" s="8"/>
      <c r="Q164" s="8"/>
      <c r="R164" s="8"/>
      <c r="S164" s="8"/>
      <c r="T164" s="8"/>
      <c r="U164" s="8"/>
      <c r="V164" s="8"/>
      <c r="W164" s="8"/>
      <c r="X164" s="8" t="str">
        <f>IF(Screening!$AB$19="Yes", "Ex","")</f>
        <v/>
      </c>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t="str">
        <f t="shared" si="2"/>
        <v/>
      </c>
    </row>
    <row r="165" spans="1:49" ht="41.4" x14ac:dyDescent="0.3">
      <c r="A165" s="8">
        <v>164</v>
      </c>
      <c r="B165" s="5" t="s">
        <v>1491</v>
      </c>
      <c r="C165" s="5" t="s">
        <v>1185</v>
      </c>
      <c r="D165" s="2" t="s">
        <v>1286</v>
      </c>
      <c r="E165" s="21"/>
      <c r="F165" s="21"/>
      <c r="G165" s="21"/>
      <c r="H165" s="19"/>
      <c r="I165" s="8"/>
      <c r="J165" s="8"/>
      <c r="K165" s="8" t="str">
        <f>IF(Screening!$AB$6="Yes", "Ex","")</f>
        <v/>
      </c>
      <c r="L165" s="8"/>
      <c r="M165" s="8"/>
      <c r="N165" s="8" t="str">
        <f>IF(Screening!$AB$9="No", "Ex","")</f>
        <v/>
      </c>
      <c r="O165" s="8"/>
      <c r="P165" s="8"/>
      <c r="Q165" s="8"/>
      <c r="R165" s="8"/>
      <c r="S165" s="8"/>
      <c r="T165" s="8"/>
      <c r="U165" s="8"/>
      <c r="V165" s="8"/>
      <c r="W165" s="8"/>
      <c r="X165" s="8" t="str">
        <f>IF(Screening!$AB$19="Yes", "Ex","")</f>
        <v/>
      </c>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t="str">
        <f t="shared" si="2"/>
        <v/>
      </c>
    </row>
    <row r="166" spans="1:49" x14ac:dyDescent="0.3">
      <c r="A166" s="8">
        <v>165</v>
      </c>
      <c r="B166" s="5"/>
      <c r="C166" s="13" t="s">
        <v>305</v>
      </c>
      <c r="D166" s="6"/>
      <c r="E166" s="21"/>
      <c r="F166" s="21"/>
      <c r="G166" s="21"/>
      <c r="H166" s="19"/>
      <c r="I166" s="8"/>
      <c r="J166" s="8"/>
      <c r="K166" s="8" t="str">
        <f>IF(Screening!$AB$6="Yes", "Ex","")</f>
        <v/>
      </c>
      <c r="L166" s="8"/>
      <c r="M166" s="8"/>
      <c r="N166" s="8"/>
      <c r="O166" s="8"/>
      <c r="P166" s="8"/>
      <c r="Q166" s="8"/>
      <c r="R166" s="8"/>
      <c r="S166" s="8"/>
      <c r="T166" s="8"/>
      <c r="U166" s="8"/>
      <c r="V166" s="8"/>
      <c r="W166" s="8"/>
      <c r="X166" s="8" t="str">
        <f>IF(Screening!$AB$19="Yes", "Ex","")</f>
        <v/>
      </c>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t="str">
        <f t="shared" si="2"/>
        <v/>
      </c>
    </row>
    <row r="167" spans="1:49" ht="82.8" x14ac:dyDescent="0.3">
      <c r="A167" s="8">
        <v>166</v>
      </c>
      <c r="B167" s="5" t="s">
        <v>1492</v>
      </c>
      <c r="C167" s="6" t="s">
        <v>1621</v>
      </c>
      <c r="D167" s="2" t="s">
        <v>1287</v>
      </c>
      <c r="E167" s="21"/>
      <c r="F167" s="21"/>
      <c r="G167" s="21"/>
      <c r="H167" s="19"/>
      <c r="I167" s="8"/>
      <c r="J167" s="8"/>
      <c r="K167" s="8" t="str">
        <f>IF(Screening!$AB$6="Yes", "Ex","")</f>
        <v/>
      </c>
      <c r="L167" s="8"/>
      <c r="M167" s="8"/>
      <c r="N167" s="8"/>
      <c r="O167" s="8"/>
      <c r="P167" s="8"/>
      <c r="Q167" s="8"/>
      <c r="R167" s="8"/>
      <c r="S167" s="8"/>
      <c r="T167" s="8"/>
      <c r="U167" s="8"/>
      <c r="V167" s="8"/>
      <c r="W167" s="8"/>
      <c r="X167" s="8" t="str">
        <f>IF(Screening!$AB$19="Yes", "Ex","")</f>
        <v/>
      </c>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t="str">
        <f t="shared" si="2"/>
        <v/>
      </c>
    </row>
    <row r="168" spans="1:49" ht="41.4" x14ac:dyDescent="0.3">
      <c r="A168" s="8">
        <v>167</v>
      </c>
      <c r="B168" s="5" t="s">
        <v>1493</v>
      </c>
      <c r="C168" s="5" t="s">
        <v>1494</v>
      </c>
      <c r="D168" s="2" t="s">
        <v>1288</v>
      </c>
      <c r="E168" s="21"/>
      <c r="F168" s="21"/>
      <c r="G168" s="21"/>
      <c r="H168" s="19"/>
      <c r="I168" s="8"/>
      <c r="J168" s="8"/>
      <c r="K168" s="8" t="str">
        <f>IF(Screening!$AB$6="Yes", "Ex","")</f>
        <v/>
      </c>
      <c r="L168" s="8"/>
      <c r="M168" s="8"/>
      <c r="N168" s="8"/>
      <c r="O168" s="8"/>
      <c r="P168" s="8"/>
      <c r="Q168" s="8"/>
      <c r="R168" s="8"/>
      <c r="S168" s="8"/>
      <c r="T168" s="8"/>
      <c r="U168" s="8"/>
      <c r="V168" s="8"/>
      <c r="W168" s="8"/>
      <c r="X168" s="8" t="str">
        <f>IF(Screening!$AB$19="Yes", "Ex","")</f>
        <v/>
      </c>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t="str">
        <f t="shared" si="2"/>
        <v/>
      </c>
    </row>
    <row r="169" spans="1:49" ht="27.6" x14ac:dyDescent="0.3">
      <c r="A169" s="8">
        <v>168</v>
      </c>
      <c r="B169" s="5" t="s">
        <v>1495</v>
      </c>
      <c r="C169" s="5" t="s">
        <v>306</v>
      </c>
      <c r="D169" s="2" t="s">
        <v>1289</v>
      </c>
      <c r="E169" s="21"/>
      <c r="F169" s="21"/>
      <c r="G169" s="21"/>
      <c r="H169" s="19"/>
      <c r="I169" s="8"/>
      <c r="J169" s="8"/>
      <c r="K169" s="8" t="str">
        <f>IF(Screening!$AB$6="Yes", "Ex","")</f>
        <v/>
      </c>
      <c r="L169" s="8"/>
      <c r="M169" s="8"/>
      <c r="N169" s="8"/>
      <c r="O169" s="8"/>
      <c r="P169" s="8"/>
      <c r="Q169" s="8"/>
      <c r="R169" s="8"/>
      <c r="S169" s="8"/>
      <c r="T169" s="8"/>
      <c r="U169" s="8"/>
      <c r="V169" s="8"/>
      <c r="W169" s="8"/>
      <c r="X169" s="8" t="str">
        <f>IF(Screening!$AB$19="Yes", "Ex","")</f>
        <v/>
      </c>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t="str">
        <f t="shared" si="2"/>
        <v/>
      </c>
    </row>
    <row r="170" spans="1:49" x14ac:dyDescent="0.3">
      <c r="A170" s="8">
        <v>169</v>
      </c>
      <c r="B170" s="5"/>
      <c r="C170" s="13" t="s">
        <v>307</v>
      </c>
      <c r="D170" s="6"/>
      <c r="E170" s="21"/>
      <c r="F170" s="21"/>
      <c r="G170" s="21"/>
      <c r="H170" s="19"/>
      <c r="I170" s="8"/>
      <c r="J170" s="8"/>
      <c r="K170" s="8" t="str">
        <f>IF(Screening!$AB$6="Yes", "Ex","")</f>
        <v/>
      </c>
      <c r="L170" s="8"/>
      <c r="M170" s="8"/>
      <c r="N170" s="8"/>
      <c r="O170" s="8"/>
      <c r="P170" s="8"/>
      <c r="Q170" s="8"/>
      <c r="R170" s="8"/>
      <c r="S170" s="8"/>
      <c r="T170" s="8"/>
      <c r="U170" s="8"/>
      <c r="V170" s="8"/>
      <c r="W170" s="8"/>
      <c r="X170" s="8" t="str">
        <f>IF(Screening!$AB$19="Yes", "Ex","")</f>
        <v/>
      </c>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t="str">
        <f t="shared" si="2"/>
        <v/>
      </c>
    </row>
    <row r="171" spans="1:49" ht="27.6" x14ac:dyDescent="0.3">
      <c r="A171" s="8">
        <v>170</v>
      </c>
      <c r="B171" s="5" t="s">
        <v>1496</v>
      </c>
      <c r="C171" s="6" t="s">
        <v>1620</v>
      </c>
      <c r="D171" s="2" t="s">
        <v>1290</v>
      </c>
      <c r="E171" s="21"/>
      <c r="F171" s="21"/>
      <c r="G171" s="21"/>
      <c r="H171" s="19"/>
      <c r="I171" s="8"/>
      <c r="J171" s="8"/>
      <c r="K171" s="8" t="str">
        <f>IF(Screening!$AB$6="Yes", "Ex","")</f>
        <v/>
      </c>
      <c r="L171" s="8"/>
      <c r="M171" s="8"/>
      <c r="N171" s="8"/>
      <c r="O171" s="8"/>
      <c r="P171" s="8"/>
      <c r="Q171" s="8"/>
      <c r="R171" s="8"/>
      <c r="S171" s="8"/>
      <c r="T171" s="8"/>
      <c r="U171" s="8"/>
      <c r="V171" s="8"/>
      <c r="W171" s="8"/>
      <c r="X171" s="8" t="str">
        <f>IF(Screening!$AB$19="Yes", "Ex","")</f>
        <v/>
      </c>
      <c r="Y171" s="8"/>
      <c r="Z171" s="8"/>
      <c r="AA171" s="8"/>
      <c r="AB171" s="8"/>
      <c r="AC171" s="8"/>
      <c r="AD171" s="8"/>
      <c r="AE171" s="8"/>
      <c r="AF171" s="8"/>
      <c r="AG171" s="8" t="str">
        <f>IF(AND(Screening!$AB$28="No",Screening!$AB$29="No",Screening!$AB$33="No"),"Ex","")</f>
        <v/>
      </c>
      <c r="AH171" s="8"/>
      <c r="AI171" s="8"/>
      <c r="AJ171" s="8"/>
      <c r="AK171" s="8"/>
      <c r="AL171" s="8"/>
      <c r="AM171" s="8"/>
      <c r="AN171" s="8"/>
      <c r="AO171" s="8"/>
      <c r="AP171" s="8"/>
      <c r="AQ171" s="8"/>
      <c r="AR171" s="8"/>
      <c r="AS171" s="8"/>
      <c r="AT171" s="8"/>
      <c r="AU171" s="8"/>
      <c r="AV171" s="8"/>
      <c r="AW171" s="8" t="str">
        <f t="shared" si="2"/>
        <v/>
      </c>
    </row>
    <row r="172" spans="1:49" ht="27.6" x14ac:dyDescent="0.3">
      <c r="A172" s="8">
        <v>171</v>
      </c>
      <c r="B172" s="5" t="s">
        <v>1497</v>
      </c>
      <c r="C172" s="6" t="s">
        <v>1619</v>
      </c>
      <c r="D172" s="2" t="s">
        <v>1291</v>
      </c>
      <c r="E172" s="21"/>
      <c r="F172" s="21"/>
      <c r="G172" s="21"/>
      <c r="H172" s="19"/>
      <c r="I172" s="8"/>
      <c r="J172" s="8"/>
      <c r="K172" s="8" t="str">
        <f>IF(Screening!$AB$6="Yes", "Ex","")</f>
        <v/>
      </c>
      <c r="L172" s="8"/>
      <c r="M172" s="8"/>
      <c r="N172" s="8"/>
      <c r="O172" s="8"/>
      <c r="P172" s="8"/>
      <c r="Q172" s="8"/>
      <c r="R172" s="8"/>
      <c r="S172" s="8"/>
      <c r="T172" s="8"/>
      <c r="U172" s="8"/>
      <c r="V172" s="8"/>
      <c r="W172" s="8"/>
      <c r="X172" s="8" t="str">
        <f>IF(Screening!$AB$19="Yes", "Ex","")</f>
        <v/>
      </c>
      <c r="Y172" s="8"/>
      <c r="Z172" s="8"/>
      <c r="AA172" s="8"/>
      <c r="AB172" s="8"/>
      <c r="AC172" s="8"/>
      <c r="AD172" s="8"/>
      <c r="AE172" s="8"/>
      <c r="AF172" s="8"/>
      <c r="AG172" s="8"/>
      <c r="AH172" s="8"/>
      <c r="AI172" s="8"/>
      <c r="AJ172" s="8"/>
      <c r="AK172" s="8"/>
      <c r="AL172" s="8"/>
      <c r="AM172" s="8"/>
      <c r="AN172" s="8"/>
      <c r="AO172" s="8" t="str">
        <f>IF(Screening!$AB$36="No", "Ex","")</f>
        <v/>
      </c>
      <c r="AP172" s="8"/>
      <c r="AQ172" s="8"/>
      <c r="AR172" s="8"/>
      <c r="AS172" s="8"/>
      <c r="AT172" s="8"/>
      <c r="AU172" s="8"/>
      <c r="AV172" s="8"/>
      <c r="AW172" s="8" t="str">
        <f t="shared" si="2"/>
        <v/>
      </c>
    </row>
    <row r="173" spans="1:49" ht="41.4" x14ac:dyDescent="0.3">
      <c r="A173" s="8">
        <v>172</v>
      </c>
      <c r="B173" s="5" t="s">
        <v>1498</v>
      </c>
      <c r="C173" s="6" t="s">
        <v>1618</v>
      </c>
      <c r="D173" s="2" t="s">
        <v>1292</v>
      </c>
      <c r="E173" s="21"/>
      <c r="F173" s="21"/>
      <c r="G173" s="21"/>
      <c r="H173" s="19"/>
      <c r="I173" s="8"/>
      <c r="J173" s="8"/>
      <c r="K173" s="8" t="str">
        <f>IF(Screening!$AB$6="Yes", "Ex","")</f>
        <v/>
      </c>
      <c r="L173" s="8"/>
      <c r="M173" s="8"/>
      <c r="N173" s="8"/>
      <c r="O173" s="8"/>
      <c r="P173" s="8"/>
      <c r="Q173" s="8"/>
      <c r="R173" s="8"/>
      <c r="S173" s="8"/>
      <c r="T173" s="8"/>
      <c r="U173" s="8"/>
      <c r="V173" s="8"/>
      <c r="W173" s="8"/>
      <c r="X173" s="8" t="str">
        <f>IF(Screening!$AB$19="Yes", "Ex","")</f>
        <v/>
      </c>
      <c r="Y173" s="8"/>
      <c r="Z173" s="8"/>
      <c r="AA173" s="8"/>
      <c r="AB173" s="8"/>
      <c r="AC173" s="8"/>
      <c r="AD173" s="8"/>
      <c r="AE173" s="8"/>
      <c r="AF173" s="8"/>
      <c r="AG173" s="8"/>
      <c r="AH173" s="8"/>
      <c r="AI173" s="8"/>
      <c r="AJ173" s="8"/>
      <c r="AK173" s="8"/>
      <c r="AL173" s="8"/>
      <c r="AM173" s="8"/>
      <c r="AN173" s="8"/>
      <c r="AO173" s="8"/>
      <c r="AP173" s="8" t="str">
        <f>IF(Screening!$AB$37="No", "Ex","")</f>
        <v/>
      </c>
      <c r="AQ173" s="8"/>
      <c r="AR173" s="8"/>
      <c r="AS173" s="8"/>
      <c r="AT173" s="8"/>
      <c r="AU173" s="8"/>
      <c r="AV173" s="8"/>
      <c r="AW173" s="8" t="str">
        <f t="shared" si="2"/>
        <v/>
      </c>
    </row>
    <row r="174" spans="1:49" ht="41.4" x14ac:dyDescent="0.3">
      <c r="A174" s="8">
        <v>173</v>
      </c>
      <c r="B174" s="2" t="s">
        <v>308</v>
      </c>
      <c r="C174" s="4" t="s">
        <v>1617</v>
      </c>
      <c r="D174" s="2" t="s">
        <v>309</v>
      </c>
      <c r="E174" s="21"/>
      <c r="F174" s="21"/>
      <c r="G174" s="21"/>
      <c r="H174" s="18"/>
      <c r="I174" s="8"/>
      <c r="J174" s="8"/>
      <c r="K174" s="8" t="str">
        <f>IF(Screening!$AB$6="Yes", "Ex","")</f>
        <v/>
      </c>
      <c r="L174" s="8"/>
      <c r="M174" s="8"/>
      <c r="N174" s="8"/>
      <c r="O174" s="8"/>
      <c r="P174" s="8"/>
      <c r="Q174" s="8"/>
      <c r="R174" s="8"/>
      <c r="S174" s="8" t="str">
        <f>IF(Screening!$AB$14="Yes", "Ex","")</f>
        <v/>
      </c>
      <c r="T174" s="8" t="str">
        <f>IF(Screening!$AB$15="Yes", "Ex","")</f>
        <v/>
      </c>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t="str">
        <f t="shared" si="2"/>
        <v/>
      </c>
    </row>
    <row r="175" spans="1:49" x14ac:dyDescent="0.3">
      <c r="A175" s="8">
        <v>174</v>
      </c>
      <c r="B175" s="2" t="s">
        <v>310</v>
      </c>
      <c r="C175" s="14" t="s">
        <v>1616</v>
      </c>
      <c r="D175" s="2" t="s">
        <v>311</v>
      </c>
      <c r="E175" s="21"/>
      <c r="F175" s="21"/>
      <c r="G175" s="21"/>
      <c r="H175" s="18"/>
      <c r="I175" s="8"/>
      <c r="J175" s="8"/>
      <c r="K175" s="8" t="str">
        <f>IF(Screening!$AB$6="Yes", "Ex","")</f>
        <v/>
      </c>
      <c r="L175" s="8"/>
      <c r="M175" s="8"/>
      <c r="N175" s="8"/>
      <c r="O175" s="8"/>
      <c r="P175" s="8"/>
      <c r="Q175" s="8"/>
      <c r="R175" s="8"/>
      <c r="S175" s="8" t="str">
        <f>IF(Screening!$AB$14="Yes", "Ex","")</f>
        <v/>
      </c>
      <c r="T175" s="8" t="str">
        <f>IF(Screening!$AB$15="Yes", "Ex","")</f>
        <v/>
      </c>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t="str">
        <f t="shared" si="2"/>
        <v/>
      </c>
    </row>
    <row r="176" spans="1:49" ht="41.4" x14ac:dyDescent="0.3">
      <c r="A176" s="8">
        <v>175</v>
      </c>
      <c r="B176" s="2" t="s">
        <v>312</v>
      </c>
      <c r="C176" s="4" t="s">
        <v>1615</v>
      </c>
      <c r="D176" s="2" t="s">
        <v>313</v>
      </c>
      <c r="E176" s="21"/>
      <c r="F176" s="21"/>
      <c r="G176" s="21"/>
      <c r="H176" s="18"/>
      <c r="I176" s="8"/>
      <c r="J176" s="8"/>
      <c r="K176" s="8" t="str">
        <f>IF(Screening!$AB$6="Yes", "Ex","")</f>
        <v/>
      </c>
      <c r="L176" s="8"/>
      <c r="M176" s="8"/>
      <c r="N176" s="8"/>
      <c r="O176" s="8"/>
      <c r="P176" s="8"/>
      <c r="Q176" s="8"/>
      <c r="R176" s="8"/>
      <c r="S176" s="8" t="str">
        <f>IF(Screening!$AB$14="Yes", "Ex","")</f>
        <v/>
      </c>
      <c r="T176" s="8" t="str">
        <f>IF(Screening!$AB$15="Yes", "Ex","")</f>
        <v/>
      </c>
      <c r="U176" s="8"/>
      <c r="V176" s="8"/>
      <c r="W176" s="8"/>
      <c r="X176" s="8"/>
      <c r="Y176" s="8"/>
      <c r="Z176" s="8"/>
      <c r="AA176" s="8"/>
      <c r="AB176" s="8"/>
      <c r="AC176" s="8"/>
      <c r="AD176" s="8"/>
      <c r="AE176" s="8"/>
      <c r="AF176" s="8"/>
      <c r="AG176" s="8" t="str">
        <f>IF(AND(Screening!$AB$28="No",Screening!$AB$29="No",Screening!$AB$33="No"),"Ex","")</f>
        <v/>
      </c>
      <c r="AH176" s="8"/>
      <c r="AI176" s="8"/>
      <c r="AJ176" s="8"/>
      <c r="AK176" s="8"/>
      <c r="AL176" s="8"/>
      <c r="AM176" s="8"/>
      <c r="AN176" s="8"/>
      <c r="AO176" s="8"/>
      <c r="AP176" s="8"/>
      <c r="AQ176" s="8"/>
      <c r="AR176" s="8"/>
      <c r="AS176" s="8"/>
      <c r="AT176" s="8"/>
      <c r="AU176" s="8"/>
      <c r="AV176" s="8"/>
      <c r="AW176" s="8" t="str">
        <f t="shared" si="2"/>
        <v/>
      </c>
    </row>
    <row r="177" spans="1:49" ht="27.6" x14ac:dyDescent="0.3">
      <c r="A177" s="8">
        <v>176</v>
      </c>
      <c r="B177" s="2" t="s">
        <v>314</v>
      </c>
      <c r="C177" s="2" t="s">
        <v>315</v>
      </c>
      <c r="D177" s="2" t="s">
        <v>316</v>
      </c>
      <c r="E177" s="21"/>
      <c r="F177" s="21"/>
      <c r="G177" s="21"/>
      <c r="H177" s="18"/>
      <c r="I177" s="8"/>
      <c r="J177" s="8"/>
      <c r="K177" s="8" t="str">
        <f>IF(Screening!$AB$6="Yes", "Ex","")</f>
        <v/>
      </c>
      <c r="L177" s="8"/>
      <c r="M177" s="8"/>
      <c r="N177" s="8"/>
      <c r="O177" s="8"/>
      <c r="P177" s="8"/>
      <c r="Q177" s="8"/>
      <c r="R177" s="8"/>
      <c r="S177" s="8" t="str">
        <f>IF(Screening!$AB$14="Yes", "Ex","")</f>
        <v/>
      </c>
      <c r="T177" s="8" t="str">
        <f>IF(Screening!$AB$15="Yes", "Ex","")</f>
        <v/>
      </c>
      <c r="U177" s="8"/>
      <c r="V177" s="8"/>
      <c r="W177" s="8"/>
      <c r="X177" s="8"/>
      <c r="Y177" s="8"/>
      <c r="Z177" s="8"/>
      <c r="AA177" s="8"/>
      <c r="AB177" s="8"/>
      <c r="AC177" s="8"/>
      <c r="AD177" s="8"/>
      <c r="AE177" s="8"/>
      <c r="AF177" s="8"/>
      <c r="AG177" s="8" t="str">
        <f>IF(AND(Screening!$AB$28="No",Screening!$AB$29="No",Screening!$AB$33="No"),"Ex","")</f>
        <v/>
      </c>
      <c r="AH177" s="8" t="str">
        <f>IF(Screening!$AB$29="No", "Ex","")</f>
        <v/>
      </c>
      <c r="AI177" s="8"/>
      <c r="AJ177" s="8"/>
      <c r="AK177" s="8"/>
      <c r="AL177" s="8"/>
      <c r="AM177" s="8"/>
      <c r="AN177" s="8"/>
      <c r="AO177" s="8"/>
      <c r="AP177" s="8"/>
      <c r="AQ177" s="8"/>
      <c r="AR177" s="8"/>
      <c r="AS177" s="8"/>
      <c r="AT177" s="8"/>
      <c r="AU177" s="8"/>
      <c r="AV177" s="8"/>
      <c r="AW177" s="8" t="str">
        <f t="shared" si="2"/>
        <v/>
      </c>
    </row>
    <row r="178" spans="1:49" x14ac:dyDescent="0.3">
      <c r="A178" s="8">
        <v>177</v>
      </c>
      <c r="B178" s="2" t="s">
        <v>317</v>
      </c>
      <c r="C178" s="2" t="s">
        <v>318</v>
      </c>
      <c r="D178" s="2" t="s">
        <v>319</v>
      </c>
      <c r="E178" s="21"/>
      <c r="F178" s="21"/>
      <c r="G178" s="21"/>
      <c r="H178" s="18"/>
      <c r="I178" s="8"/>
      <c r="J178" s="8"/>
      <c r="K178" s="8" t="str">
        <f>IF(Screening!$AB$6="Yes", "Ex","")</f>
        <v/>
      </c>
      <c r="L178" s="8"/>
      <c r="M178" s="8"/>
      <c r="N178" s="8"/>
      <c r="O178" s="8"/>
      <c r="P178" s="8"/>
      <c r="Q178" s="8"/>
      <c r="R178" s="8"/>
      <c r="S178" s="8" t="str">
        <f>IF(Screening!$AB$14="Yes", "Ex","")</f>
        <v/>
      </c>
      <c r="T178" s="8" t="str">
        <f>IF(Screening!$AB$15="Yes", "Ex","")</f>
        <v/>
      </c>
      <c r="U178" s="8"/>
      <c r="V178" s="8"/>
      <c r="W178" s="8"/>
      <c r="X178" s="8"/>
      <c r="Y178" s="8"/>
      <c r="Z178" s="8"/>
      <c r="AA178" s="8"/>
      <c r="AB178" s="8"/>
      <c r="AC178" s="8"/>
      <c r="AD178" s="8"/>
      <c r="AE178" s="8"/>
      <c r="AF178" s="8"/>
      <c r="AG178" s="8" t="str">
        <f>IF(AND(Screening!$AB$28="No",Screening!$AB$29="No",Screening!$AB$33="No"),"Ex","")</f>
        <v/>
      </c>
      <c r="AH178" s="8"/>
      <c r="AI178" s="8"/>
      <c r="AJ178" s="8"/>
      <c r="AK178" s="8"/>
      <c r="AL178" s="8"/>
      <c r="AM178" s="8"/>
      <c r="AN178" s="8"/>
      <c r="AO178" s="8"/>
      <c r="AP178" s="8"/>
      <c r="AQ178" s="8"/>
      <c r="AR178" s="8"/>
      <c r="AS178" s="8"/>
      <c r="AT178" s="8"/>
      <c r="AU178" s="8"/>
      <c r="AV178" s="8"/>
      <c r="AW178" s="8" t="str">
        <f t="shared" si="2"/>
        <v/>
      </c>
    </row>
    <row r="179" spans="1:49" ht="82.8" x14ac:dyDescent="0.3">
      <c r="A179" s="8">
        <v>178</v>
      </c>
      <c r="B179" s="2" t="s">
        <v>320</v>
      </c>
      <c r="C179" s="2" t="s">
        <v>321</v>
      </c>
      <c r="D179" s="2" t="s">
        <v>1186</v>
      </c>
      <c r="E179" s="21"/>
      <c r="F179" s="21"/>
      <c r="G179" s="21"/>
      <c r="H179" s="18"/>
      <c r="I179" s="8"/>
      <c r="J179" s="8"/>
      <c r="K179" s="8" t="str">
        <f>IF(Screening!$AB$6="Yes", "Ex","")</f>
        <v/>
      </c>
      <c r="L179" s="8"/>
      <c r="M179" s="8"/>
      <c r="N179" s="8"/>
      <c r="O179" s="8"/>
      <c r="P179" s="8"/>
      <c r="Q179" s="8"/>
      <c r="R179" s="8"/>
      <c r="S179" s="8" t="str">
        <f>IF(Screening!$AB$14="Yes", "Ex","")</f>
        <v/>
      </c>
      <c r="T179" s="8" t="str">
        <f>IF(Screening!$AB$15="Yes", "Ex","")</f>
        <v/>
      </c>
      <c r="U179" s="8"/>
      <c r="V179" s="8"/>
      <c r="W179" s="8"/>
      <c r="X179" s="8"/>
      <c r="Y179" s="8"/>
      <c r="Z179" s="8"/>
      <c r="AA179" s="8"/>
      <c r="AB179" s="8"/>
      <c r="AC179" s="8"/>
      <c r="AD179" s="8"/>
      <c r="AE179" s="8"/>
      <c r="AF179" s="8"/>
      <c r="AG179" s="8" t="str">
        <f>IF(AND(Screening!$AB$28="No",Screening!$AB$29="No",Screening!$AB$33="No"),"Ex","")</f>
        <v/>
      </c>
      <c r="AH179" s="8"/>
      <c r="AI179" s="8"/>
      <c r="AJ179" s="8"/>
      <c r="AK179" s="8"/>
      <c r="AL179" s="8"/>
      <c r="AM179" s="8"/>
      <c r="AN179" s="8"/>
      <c r="AO179" s="8"/>
      <c r="AP179" s="8"/>
      <c r="AQ179" s="8"/>
      <c r="AR179" s="8"/>
      <c r="AS179" s="8"/>
      <c r="AT179" s="8"/>
      <c r="AU179" s="8"/>
      <c r="AV179" s="8"/>
      <c r="AW179" s="8" t="str">
        <f t="shared" si="2"/>
        <v/>
      </c>
    </row>
    <row r="180" spans="1:49" ht="27.6" x14ac:dyDescent="0.3">
      <c r="A180" s="8">
        <v>179</v>
      </c>
      <c r="B180" s="2" t="s">
        <v>322</v>
      </c>
      <c r="C180" s="2" t="s">
        <v>323</v>
      </c>
      <c r="D180" s="2" t="s">
        <v>1187</v>
      </c>
      <c r="E180" s="21"/>
      <c r="F180" s="21"/>
      <c r="G180" s="21"/>
      <c r="H180" s="18"/>
      <c r="I180" s="8"/>
      <c r="J180" s="8"/>
      <c r="K180" s="8" t="str">
        <f>IF(Screening!$AB$6="Yes", "Ex","")</f>
        <v/>
      </c>
      <c r="L180" s="8"/>
      <c r="M180" s="8"/>
      <c r="N180" s="8"/>
      <c r="O180" s="8"/>
      <c r="P180" s="8"/>
      <c r="Q180" s="8"/>
      <c r="R180" s="8"/>
      <c r="S180" s="8" t="str">
        <f>IF(Screening!$AB$14="Yes", "Ex","")</f>
        <v/>
      </c>
      <c r="T180" s="8" t="str">
        <f>IF(Screening!$AB$15="Yes", "Ex","")</f>
        <v/>
      </c>
      <c r="U180" s="8"/>
      <c r="V180" s="8"/>
      <c r="W180" s="8"/>
      <c r="X180" s="8"/>
      <c r="Y180" s="8"/>
      <c r="Z180" s="8"/>
      <c r="AA180" s="8"/>
      <c r="AB180" s="8"/>
      <c r="AC180" s="8"/>
      <c r="AD180" s="8"/>
      <c r="AE180" s="8"/>
      <c r="AF180" s="8"/>
      <c r="AG180" s="8" t="str">
        <f>IF(AND(Screening!$AB$28="No",Screening!$AB$29="No",Screening!$AB$33="No"),"Ex","")</f>
        <v/>
      </c>
      <c r="AH180" s="8"/>
      <c r="AI180" s="8"/>
      <c r="AJ180" s="8"/>
      <c r="AK180" s="8"/>
      <c r="AL180" s="8"/>
      <c r="AM180" s="8"/>
      <c r="AN180" s="8"/>
      <c r="AO180" s="8"/>
      <c r="AP180" s="8"/>
      <c r="AQ180" s="8"/>
      <c r="AR180" s="8"/>
      <c r="AS180" s="8"/>
      <c r="AT180" s="8"/>
      <c r="AU180" s="8"/>
      <c r="AV180" s="8"/>
      <c r="AW180" s="8" t="str">
        <f t="shared" si="2"/>
        <v/>
      </c>
    </row>
    <row r="181" spans="1:49" ht="55.2" x14ac:dyDescent="0.3">
      <c r="A181" s="8">
        <v>180</v>
      </c>
      <c r="B181" s="2" t="s">
        <v>324</v>
      </c>
      <c r="C181" s="2" t="s">
        <v>325</v>
      </c>
      <c r="D181" s="2" t="s">
        <v>1188</v>
      </c>
      <c r="E181" s="21"/>
      <c r="F181" s="21"/>
      <c r="G181" s="21"/>
      <c r="H181" s="18"/>
      <c r="I181" s="8"/>
      <c r="J181" s="8"/>
      <c r="K181" s="8" t="str">
        <f>IF(Screening!$AB$6="Yes", "Ex","")</f>
        <v/>
      </c>
      <c r="L181" s="8"/>
      <c r="M181" s="8"/>
      <c r="N181" s="8"/>
      <c r="O181" s="8"/>
      <c r="P181" s="8"/>
      <c r="Q181" s="8"/>
      <c r="R181" s="8"/>
      <c r="S181" s="8" t="str">
        <f>IF(Screening!$AB$14="Yes", "Ex","")</f>
        <v/>
      </c>
      <c r="T181" s="8" t="str">
        <f>IF(Screening!$AB$15="Yes", "Ex","")</f>
        <v/>
      </c>
      <c r="U181" s="8"/>
      <c r="V181" s="8"/>
      <c r="W181" s="8"/>
      <c r="X181" s="8"/>
      <c r="Y181" s="8"/>
      <c r="Z181" s="8"/>
      <c r="AA181" s="8"/>
      <c r="AB181" s="8"/>
      <c r="AC181" s="8"/>
      <c r="AD181" s="8"/>
      <c r="AE181" s="8"/>
      <c r="AF181" s="8"/>
      <c r="AG181" s="8" t="str">
        <f>IF(AND(Screening!$AB$28="No",Screening!$AB$29="No",Screening!$AB$33="No"),"Ex","")</f>
        <v/>
      </c>
      <c r="AH181" s="8"/>
      <c r="AI181" s="8"/>
      <c r="AJ181" s="8"/>
      <c r="AK181" s="8"/>
      <c r="AL181" s="8"/>
      <c r="AM181" s="8"/>
      <c r="AN181" s="8"/>
      <c r="AO181" s="8"/>
      <c r="AP181" s="8"/>
      <c r="AQ181" s="8"/>
      <c r="AR181" s="8"/>
      <c r="AS181" s="8"/>
      <c r="AT181" s="8"/>
      <c r="AU181" s="8"/>
      <c r="AV181" s="8"/>
      <c r="AW181" s="8" t="str">
        <f t="shared" si="2"/>
        <v/>
      </c>
    </row>
    <row r="182" spans="1:49" ht="27.6" x14ac:dyDescent="0.3">
      <c r="A182" s="8">
        <v>181</v>
      </c>
      <c r="B182" s="2" t="s">
        <v>326</v>
      </c>
      <c r="C182" s="2" t="s">
        <v>327</v>
      </c>
      <c r="D182" s="2" t="s">
        <v>1189</v>
      </c>
      <c r="E182" s="21"/>
      <c r="F182" s="21"/>
      <c r="G182" s="21"/>
      <c r="H182" s="18"/>
      <c r="I182" s="8"/>
      <c r="J182" s="8"/>
      <c r="K182" s="8" t="str">
        <f>IF(Screening!$AB$6="Yes", "Ex","")</f>
        <v/>
      </c>
      <c r="L182" s="8"/>
      <c r="M182" s="8"/>
      <c r="N182" s="8"/>
      <c r="O182" s="8"/>
      <c r="P182" s="8"/>
      <c r="Q182" s="8"/>
      <c r="R182" s="8"/>
      <c r="S182" s="8" t="str">
        <f>IF(Screening!$AB$14="Yes", "Ex","")</f>
        <v/>
      </c>
      <c r="T182" s="8" t="str">
        <f>IF(Screening!$AB$15="Yes", "Ex","")</f>
        <v/>
      </c>
      <c r="U182" s="8"/>
      <c r="V182" s="8"/>
      <c r="W182" s="8"/>
      <c r="X182" s="8"/>
      <c r="Y182" s="8"/>
      <c r="Z182" s="8"/>
      <c r="AA182" s="8"/>
      <c r="AB182" s="8"/>
      <c r="AC182" s="8"/>
      <c r="AD182" s="8"/>
      <c r="AE182" s="8"/>
      <c r="AF182" s="8"/>
      <c r="AG182" s="8" t="str">
        <f>IF(AND(Screening!$AB$28="No",Screening!$AB$29="No",Screening!$AB$33="No"),"Ex","")</f>
        <v/>
      </c>
      <c r="AH182" s="8"/>
      <c r="AI182" s="8"/>
      <c r="AJ182" s="8"/>
      <c r="AK182" s="8"/>
      <c r="AL182" s="8"/>
      <c r="AM182" s="8"/>
      <c r="AN182" s="8"/>
      <c r="AO182" s="8"/>
      <c r="AP182" s="8"/>
      <c r="AQ182" s="8"/>
      <c r="AR182" s="8"/>
      <c r="AS182" s="8"/>
      <c r="AT182" s="8"/>
      <c r="AU182" s="8"/>
      <c r="AV182" s="8"/>
      <c r="AW182" s="8" t="str">
        <f t="shared" si="2"/>
        <v/>
      </c>
    </row>
    <row r="183" spans="1:49" ht="69" x14ac:dyDescent="0.3">
      <c r="A183" s="8">
        <v>182</v>
      </c>
      <c r="B183" s="2" t="s">
        <v>328</v>
      </c>
      <c r="C183" s="2" t="s">
        <v>1293</v>
      </c>
      <c r="D183" s="2" t="s">
        <v>329</v>
      </c>
      <c r="E183" s="21"/>
      <c r="F183" s="21"/>
      <c r="G183" s="21"/>
      <c r="H183" s="18"/>
      <c r="I183" s="8"/>
      <c r="J183" s="8"/>
      <c r="K183" s="8" t="str">
        <f>IF(Screening!$AB$6="Yes", "Ex","")</f>
        <v/>
      </c>
      <c r="L183" s="8"/>
      <c r="M183" s="8"/>
      <c r="N183" s="8"/>
      <c r="O183" s="8"/>
      <c r="P183" s="8"/>
      <c r="Q183" s="8"/>
      <c r="R183" s="8"/>
      <c r="S183" s="8" t="str">
        <f>IF(Screening!$AB$14="Yes", "Ex","")</f>
        <v/>
      </c>
      <c r="T183" s="8" t="str">
        <f>IF(Screening!$AB$15="Yes", "Ex","")</f>
        <v/>
      </c>
      <c r="U183" s="8"/>
      <c r="V183" s="8"/>
      <c r="W183" s="8"/>
      <c r="X183" s="8"/>
      <c r="Y183" s="8"/>
      <c r="Z183" s="8"/>
      <c r="AA183" s="8"/>
      <c r="AB183" s="8"/>
      <c r="AC183" s="8"/>
      <c r="AD183" s="8"/>
      <c r="AE183" s="8"/>
      <c r="AF183" s="8"/>
      <c r="AG183" s="8" t="str">
        <f>IF(AND(Screening!$AB$28="No",Screening!$AB$29="No",Screening!$AB$33="No"),"Ex","")</f>
        <v/>
      </c>
      <c r="AH183" s="8" t="str">
        <f>IF(Screening!$AB$29="No", "Ex","")</f>
        <v/>
      </c>
      <c r="AI183" s="8"/>
      <c r="AJ183" s="8"/>
      <c r="AK183" s="8"/>
      <c r="AL183" s="8"/>
      <c r="AM183" s="8"/>
      <c r="AN183" s="8"/>
      <c r="AO183" s="8"/>
      <c r="AP183" s="8"/>
      <c r="AQ183" s="8"/>
      <c r="AR183" s="8"/>
      <c r="AS183" s="8"/>
      <c r="AT183" s="8"/>
      <c r="AU183" s="8"/>
      <c r="AV183" s="8"/>
      <c r="AW183" s="8" t="str">
        <f t="shared" si="2"/>
        <v/>
      </c>
    </row>
    <row r="184" spans="1:49" ht="96.6" x14ac:dyDescent="0.3">
      <c r="A184" s="8">
        <v>183</v>
      </c>
      <c r="B184" s="2" t="s">
        <v>330</v>
      </c>
      <c r="C184" s="6" t="s">
        <v>1614</v>
      </c>
      <c r="D184" s="2" t="s">
        <v>331</v>
      </c>
      <c r="E184" s="21"/>
      <c r="F184" s="21"/>
      <c r="G184" s="21"/>
      <c r="H184" s="18"/>
      <c r="I184" s="8"/>
      <c r="J184" s="8"/>
      <c r="K184" s="8" t="str">
        <f>IF(Screening!$AB$6="Yes", "Ex","")</f>
        <v/>
      </c>
      <c r="L184" s="8"/>
      <c r="M184" s="8"/>
      <c r="N184" s="8"/>
      <c r="O184" s="8"/>
      <c r="P184" s="8"/>
      <c r="Q184" s="8"/>
      <c r="R184" s="8"/>
      <c r="S184" s="8" t="str">
        <f>IF(Screening!$AB$14="Yes", "Ex","")</f>
        <v/>
      </c>
      <c r="T184" s="8" t="str">
        <f>IF(Screening!$AB$15="Yes", "Ex","")</f>
        <v/>
      </c>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t="str">
        <f>IF(AND(Screening!$AB$31="No",Screening!$AB$29="No",Screening!$AB$33="No",Screening!$AB$35="No"),"Ex","")</f>
        <v/>
      </c>
      <c r="AS184" s="8"/>
      <c r="AT184" s="8"/>
      <c r="AU184" s="8"/>
      <c r="AV184" s="8"/>
      <c r="AW184" s="8" t="str">
        <f t="shared" si="2"/>
        <v/>
      </c>
    </row>
    <row r="185" spans="1:49" ht="69" x14ac:dyDescent="0.3">
      <c r="A185" s="8">
        <v>184</v>
      </c>
      <c r="B185" s="2" t="s">
        <v>1216</v>
      </c>
      <c r="C185" s="2" t="s">
        <v>332</v>
      </c>
      <c r="D185" s="2" t="s">
        <v>333</v>
      </c>
      <c r="E185" s="21"/>
      <c r="F185" s="21"/>
      <c r="G185" s="21"/>
      <c r="H185" s="18"/>
      <c r="I185" s="8"/>
      <c r="J185" s="8"/>
      <c r="K185" s="8" t="str">
        <f>IF(Screening!$AB$6="Yes", "Ex","")</f>
        <v/>
      </c>
      <c r="L185" s="8"/>
      <c r="M185" s="8"/>
      <c r="N185" s="8"/>
      <c r="O185" s="8"/>
      <c r="P185" s="8"/>
      <c r="Q185" s="8"/>
      <c r="R185" s="8"/>
      <c r="S185" s="8" t="str">
        <f>IF(Screening!$AB$14="Yes", "Ex","")</f>
        <v/>
      </c>
      <c r="T185" s="8" t="str">
        <f>IF(Screening!$AB$15="Yes", "Ex","")</f>
        <v/>
      </c>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t="str">
        <f>IF(AND(Screening!$AB$31="No",Screening!$AB$29="No",Screening!$AB$33="No",Screening!$AB$35="No"),"Ex","")</f>
        <v/>
      </c>
      <c r="AS185" s="8"/>
      <c r="AT185" s="8"/>
      <c r="AU185" s="8"/>
      <c r="AV185" s="8"/>
      <c r="AW185" s="8" t="str">
        <f t="shared" si="2"/>
        <v/>
      </c>
    </row>
    <row r="186" spans="1:49" ht="27.6" x14ac:dyDescent="0.3">
      <c r="A186" s="8">
        <v>185</v>
      </c>
      <c r="B186" s="2" t="s">
        <v>334</v>
      </c>
      <c r="C186" s="2" t="s">
        <v>335</v>
      </c>
      <c r="D186" s="2" t="s">
        <v>1190</v>
      </c>
      <c r="E186" s="21"/>
      <c r="F186" s="21"/>
      <c r="G186" s="21"/>
      <c r="H186" s="18"/>
      <c r="I186" s="8"/>
      <c r="J186" s="8"/>
      <c r="K186" s="8" t="str">
        <f>IF(Screening!$AB$6="Yes", "Ex","")</f>
        <v/>
      </c>
      <c r="L186" s="8"/>
      <c r="M186" s="8"/>
      <c r="N186" s="8"/>
      <c r="O186" s="8"/>
      <c r="P186" s="8"/>
      <c r="Q186" s="8"/>
      <c r="R186" s="8"/>
      <c r="S186" s="8" t="str">
        <f>IF(Screening!$AB$14="Yes", "Ex","")</f>
        <v/>
      </c>
      <c r="T186" s="8" t="str">
        <f>IF(Screening!$AB$15="Yes", "Ex","")</f>
        <v/>
      </c>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t="str">
        <f>IF(AND(Screening!$AB$31="No",Screening!$AB$29="No",Screening!$AB$33="No",Screening!$AB$35="No"),"Ex","")</f>
        <v/>
      </c>
      <c r="AS186" s="8"/>
      <c r="AT186" s="8"/>
      <c r="AU186" s="8"/>
      <c r="AV186" s="8"/>
      <c r="AW186" s="8" t="str">
        <f t="shared" si="2"/>
        <v/>
      </c>
    </row>
    <row r="187" spans="1:49" ht="41.4" x14ac:dyDescent="0.3">
      <c r="A187" s="8">
        <v>186</v>
      </c>
      <c r="B187" s="2" t="s">
        <v>336</v>
      </c>
      <c r="C187" s="2" t="s">
        <v>337</v>
      </c>
      <c r="D187" s="2" t="s">
        <v>1191</v>
      </c>
      <c r="E187" s="21"/>
      <c r="F187" s="21"/>
      <c r="G187" s="21"/>
      <c r="H187" s="18"/>
      <c r="I187" s="8"/>
      <c r="J187" s="8"/>
      <c r="K187" s="8" t="str">
        <f>IF(Screening!$AB$6="Yes", "Ex","")</f>
        <v/>
      </c>
      <c r="L187" s="8"/>
      <c r="M187" s="8"/>
      <c r="N187" s="8"/>
      <c r="O187" s="8"/>
      <c r="P187" s="8"/>
      <c r="Q187" s="8"/>
      <c r="R187" s="8"/>
      <c r="S187" s="8" t="str">
        <f>IF(Screening!$AB$14="Yes", "Ex","")</f>
        <v/>
      </c>
      <c r="T187" s="8" t="str">
        <f>IF(Screening!$AB$15="Yes", "Ex","")</f>
        <v/>
      </c>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t="str">
        <f>IF(AND(Screening!$AB$31="No",Screening!$AB$29="No",Screening!$AB$33="No",Screening!$AB$35="No"),"Ex","")</f>
        <v/>
      </c>
      <c r="AS187" s="8"/>
      <c r="AT187" s="8"/>
      <c r="AU187" s="8"/>
      <c r="AV187" s="8"/>
      <c r="AW187" s="8" t="str">
        <f t="shared" si="2"/>
        <v/>
      </c>
    </row>
    <row r="188" spans="1:49" ht="69" x14ac:dyDescent="0.3">
      <c r="A188" s="8">
        <v>187</v>
      </c>
      <c r="B188" s="2" t="s">
        <v>338</v>
      </c>
      <c r="C188" s="2" t="s">
        <v>1192</v>
      </c>
      <c r="D188" s="2" t="s">
        <v>1193</v>
      </c>
      <c r="E188" s="21"/>
      <c r="F188" s="21"/>
      <c r="G188" s="21"/>
      <c r="H188" s="18"/>
      <c r="I188" s="8"/>
      <c r="J188" s="8"/>
      <c r="K188" s="8" t="str">
        <f>IF(Screening!$AB$6="Yes", "Ex","")</f>
        <v/>
      </c>
      <c r="L188" s="8"/>
      <c r="M188" s="8"/>
      <c r="N188" s="8"/>
      <c r="O188" s="8"/>
      <c r="P188" s="8"/>
      <c r="Q188" s="8"/>
      <c r="R188" s="8"/>
      <c r="S188" s="8" t="str">
        <f>IF(Screening!$AB$14="Yes", "Ex","")</f>
        <v/>
      </c>
      <c r="T188" s="8" t="str">
        <f>IF(Screening!$AB$15="Yes", "Ex","")</f>
        <v/>
      </c>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t="str">
        <f>IF(AND(Screening!$AB$31="No",Screening!$AB$29="No",Screening!$AB$33="No",Screening!$AB$35="No"),"Ex","")</f>
        <v/>
      </c>
      <c r="AS188" s="8"/>
      <c r="AT188" s="8"/>
      <c r="AU188" s="8"/>
      <c r="AV188" s="8"/>
      <c r="AW188" s="8" t="str">
        <f t="shared" si="2"/>
        <v/>
      </c>
    </row>
    <row r="189" spans="1:49" ht="69" x14ac:dyDescent="0.3">
      <c r="A189" s="8">
        <v>188</v>
      </c>
      <c r="B189" s="2" t="s">
        <v>339</v>
      </c>
      <c r="C189" s="2" t="s">
        <v>340</v>
      </c>
      <c r="D189" s="2" t="s">
        <v>1194</v>
      </c>
      <c r="E189" s="21"/>
      <c r="F189" s="21"/>
      <c r="G189" s="21"/>
      <c r="H189" s="18"/>
      <c r="I189" s="8"/>
      <c r="J189" s="8"/>
      <c r="K189" s="8" t="str">
        <f>IF(Screening!$AB$6="Yes", "Ex","")</f>
        <v/>
      </c>
      <c r="L189" s="8"/>
      <c r="M189" s="8"/>
      <c r="N189" s="8"/>
      <c r="O189" s="8"/>
      <c r="P189" s="8"/>
      <c r="Q189" s="8"/>
      <c r="R189" s="8"/>
      <c r="S189" s="8" t="str">
        <f>IF(Screening!$AB$14="Yes", "Ex","")</f>
        <v/>
      </c>
      <c r="T189" s="8" t="str">
        <f>IF(Screening!$AB$15="Yes", "Ex","")</f>
        <v/>
      </c>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t="str">
        <f>IF(AND(Screening!$AB$31="No",Screening!$AB$29="No",Screening!$AB$33="No",Screening!$AB$35="No"),"Ex","")</f>
        <v/>
      </c>
      <c r="AS189" s="8"/>
      <c r="AT189" s="8"/>
      <c r="AU189" s="8"/>
      <c r="AV189" s="8"/>
      <c r="AW189" s="8" t="str">
        <f t="shared" si="2"/>
        <v/>
      </c>
    </row>
    <row r="190" spans="1:49" ht="82.8" x14ac:dyDescent="0.3">
      <c r="A190" s="8">
        <v>189</v>
      </c>
      <c r="B190" s="2" t="s">
        <v>341</v>
      </c>
      <c r="C190" s="2" t="s">
        <v>1195</v>
      </c>
      <c r="D190" s="2" t="s">
        <v>342</v>
      </c>
      <c r="E190" s="21"/>
      <c r="F190" s="21"/>
      <c r="G190" s="21"/>
      <c r="H190" s="18"/>
      <c r="I190" s="8"/>
      <c r="J190" s="8"/>
      <c r="K190" s="8" t="str">
        <f>IF(Screening!$AB$6="Yes", "Ex","")</f>
        <v/>
      </c>
      <c r="L190" s="8"/>
      <c r="M190" s="8"/>
      <c r="N190" s="8"/>
      <c r="O190" s="8"/>
      <c r="P190" s="8"/>
      <c r="Q190" s="8"/>
      <c r="R190" s="8"/>
      <c r="S190" s="8" t="str">
        <f>IF(Screening!$AB$14="Yes", "Ex","")</f>
        <v/>
      </c>
      <c r="T190" s="8" t="str">
        <f>IF(Screening!$AB$15="Yes", "Ex","")</f>
        <v/>
      </c>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t="str">
        <f>IF(AND(Screening!$AB$31="No",Screening!$AB$29="No",Screening!$AB$33="No",Screening!$AB$35="No"),"Ex","")</f>
        <v/>
      </c>
      <c r="AS190" s="8"/>
      <c r="AT190" s="8"/>
      <c r="AU190" s="8"/>
      <c r="AV190" s="8"/>
      <c r="AW190" s="8" t="str">
        <f t="shared" si="2"/>
        <v/>
      </c>
    </row>
    <row r="191" spans="1:49" ht="69" x14ac:dyDescent="0.3">
      <c r="A191" s="8">
        <v>190</v>
      </c>
      <c r="B191" s="2" t="s">
        <v>343</v>
      </c>
      <c r="C191" s="4" t="s">
        <v>1607</v>
      </c>
      <c r="D191" s="2" t="s">
        <v>344</v>
      </c>
      <c r="E191" s="21"/>
      <c r="F191" s="21"/>
      <c r="G191" s="21"/>
      <c r="H191" s="18"/>
      <c r="I191" s="8"/>
      <c r="J191" s="8"/>
      <c r="K191" s="8" t="str">
        <f>IF(Screening!$AB$6="Yes", "Ex","")</f>
        <v/>
      </c>
      <c r="L191" s="8"/>
      <c r="M191" s="8"/>
      <c r="N191" s="8"/>
      <c r="O191" s="8"/>
      <c r="P191" s="8"/>
      <c r="Q191" s="8"/>
      <c r="R191" s="8"/>
      <c r="S191" s="8" t="str">
        <f>IF(Screening!$AB$14="Yes", "Ex","")</f>
        <v/>
      </c>
      <c r="T191" s="8" t="str">
        <f>IF(Screening!$AB$15="Yes", "Ex","")</f>
        <v/>
      </c>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t="str">
        <f t="shared" si="2"/>
        <v/>
      </c>
    </row>
    <row r="192" spans="1:49" ht="55.2" x14ac:dyDescent="0.3">
      <c r="A192" s="8">
        <v>191</v>
      </c>
      <c r="B192" s="2" t="s">
        <v>345</v>
      </c>
      <c r="C192" s="4" t="s">
        <v>1606</v>
      </c>
      <c r="D192" s="2" t="s">
        <v>346</v>
      </c>
      <c r="E192" s="21"/>
      <c r="F192" s="21"/>
      <c r="G192" s="21"/>
      <c r="H192" s="18"/>
      <c r="I192" s="8"/>
      <c r="J192" s="8"/>
      <c r="K192" s="8" t="str">
        <f>IF(Screening!$AB$6="Yes", "Ex","")</f>
        <v/>
      </c>
      <c r="L192" s="8"/>
      <c r="M192" s="8"/>
      <c r="N192" s="8"/>
      <c r="O192" s="8"/>
      <c r="P192" s="8"/>
      <c r="Q192" s="8"/>
      <c r="R192" s="8"/>
      <c r="S192" s="8" t="str">
        <f>IF(Screening!$AB$14="Yes", "Ex","")</f>
        <v/>
      </c>
      <c r="T192" s="8" t="str">
        <f>IF(Screening!$AB$15="Yes", "Ex","")</f>
        <v/>
      </c>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t="str">
        <f t="shared" si="2"/>
        <v/>
      </c>
    </row>
    <row r="193" spans="1:49" ht="69" x14ac:dyDescent="0.3">
      <c r="A193" s="8">
        <v>192</v>
      </c>
      <c r="B193" s="2" t="s">
        <v>347</v>
      </c>
      <c r="C193" s="4" t="s">
        <v>1605</v>
      </c>
      <c r="D193" s="2" t="s">
        <v>348</v>
      </c>
      <c r="E193" s="21"/>
      <c r="F193" s="21"/>
      <c r="G193" s="21"/>
      <c r="H193" s="18"/>
      <c r="I193" s="8"/>
      <c r="J193" s="8"/>
      <c r="K193" s="8" t="str">
        <f>IF(Screening!$AB$6="Yes", "Ex","")</f>
        <v/>
      </c>
      <c r="L193" s="8"/>
      <c r="M193" s="8"/>
      <c r="N193" s="8"/>
      <c r="O193" s="8"/>
      <c r="P193" s="8"/>
      <c r="Q193" s="8"/>
      <c r="R193" s="8"/>
      <c r="S193" s="8" t="str">
        <f>IF(Screening!$AB$14="Yes", "Ex","")</f>
        <v/>
      </c>
      <c r="T193" s="8"/>
      <c r="U193" s="8"/>
      <c r="V193" s="8"/>
      <c r="W193" s="8"/>
      <c r="X193" s="8"/>
      <c r="Y193" s="8"/>
      <c r="Z193" s="8" t="str">
        <f>IF(AND(Screening!$AB$20="Yes",Screening!$AB$21="Yes"),"Ex","")</f>
        <v/>
      </c>
      <c r="AA193" s="8"/>
      <c r="AB193" s="8"/>
      <c r="AC193" s="8"/>
      <c r="AD193" s="8"/>
      <c r="AE193" s="8"/>
      <c r="AF193" s="8"/>
      <c r="AG193" s="8"/>
      <c r="AH193" s="8"/>
      <c r="AI193" s="8"/>
      <c r="AJ193" s="8"/>
      <c r="AK193" s="8"/>
      <c r="AL193" s="8"/>
      <c r="AM193" s="8"/>
      <c r="AN193" s="8"/>
      <c r="AO193" s="8"/>
      <c r="AP193" s="8"/>
      <c r="AQ193" s="8"/>
      <c r="AR193" s="8"/>
      <c r="AS193" s="8"/>
      <c r="AT193" s="8"/>
      <c r="AU193" s="8"/>
      <c r="AV193" s="8"/>
      <c r="AW193" s="8" t="str">
        <f t="shared" si="2"/>
        <v/>
      </c>
    </row>
    <row r="194" spans="1:49" ht="55.2" x14ac:dyDescent="0.3">
      <c r="A194" s="8">
        <v>193</v>
      </c>
      <c r="B194" s="5" t="s">
        <v>349</v>
      </c>
      <c r="C194" s="6" t="s">
        <v>1604</v>
      </c>
      <c r="D194" s="2" t="s">
        <v>350</v>
      </c>
      <c r="E194" s="21"/>
      <c r="F194" s="21"/>
      <c r="G194" s="21"/>
      <c r="H194" s="18"/>
      <c r="I194" s="8"/>
      <c r="J194" s="8"/>
      <c r="K194" s="8" t="str">
        <f>IF(Screening!$AB$6="Yes", "Ex","")</f>
        <v/>
      </c>
      <c r="L194" s="8"/>
      <c r="M194" s="8"/>
      <c r="N194" s="8"/>
      <c r="O194" s="8"/>
      <c r="P194" s="8"/>
      <c r="Q194" s="8"/>
      <c r="R194" s="8"/>
      <c r="S194" s="8" t="str">
        <f>IF(Screening!$AB$14="Yes", "Ex","")</f>
        <v/>
      </c>
      <c r="T194" s="8"/>
      <c r="U194" s="8"/>
      <c r="V194" s="8"/>
      <c r="W194" s="8"/>
      <c r="X194" s="8"/>
      <c r="Y194" s="8"/>
      <c r="Z194" s="8" t="str">
        <f>IF(AND(Screening!$AB$20="Yes",Screening!$AB$21="Yes"),"Ex","")</f>
        <v/>
      </c>
      <c r="AA194" s="8"/>
      <c r="AB194" s="8"/>
      <c r="AC194" s="8"/>
      <c r="AD194" s="8"/>
      <c r="AE194" s="8"/>
      <c r="AF194" s="8"/>
      <c r="AG194" s="8"/>
      <c r="AH194" s="8"/>
      <c r="AI194" s="8" t="str">
        <f>IF(Screening!$AB$30="No", "Ex","")</f>
        <v/>
      </c>
      <c r="AJ194" s="8"/>
      <c r="AK194" s="8"/>
      <c r="AL194" s="8"/>
      <c r="AM194" s="8"/>
      <c r="AN194" s="8"/>
      <c r="AO194" s="8"/>
      <c r="AP194" s="8"/>
      <c r="AQ194" s="8"/>
      <c r="AR194" s="8"/>
      <c r="AS194" s="8"/>
      <c r="AT194" s="8"/>
      <c r="AU194" s="8"/>
      <c r="AV194" s="8"/>
      <c r="AW194" s="8" t="str">
        <f t="shared" ref="AW194:AW257" si="3">IF(OR(I194="Ex",J194="Ex",K194="Ex",L194="Ex",M194="Ex",N194="Ex",O194="Ex",P194="Ex",Q194="Ex",R194="Ex",S194="Ex",T194="Ex",U194="Ex",V194="Ex",W194="Ex",X194="Ex",Y194="Ex",Z194="Ex",AA194="Ex",AB194="Ex",AC194="Ex",AD194="Ex",AE194="Ex",AF194="Ex",AG194="Ex",AH194="Ex",AI194="Ex",AJ194="Ex",AK194="Ex",AL194="Ex",AM194="Ex",AN194="Ex",AO194="Ex",AP194="Ex",AQ194="Ex",AR194="Ex",AS194="Ex",AT194="Ex",AU194="Ex",AV194="Ex"), "Ex","")</f>
        <v/>
      </c>
    </row>
    <row r="195" spans="1:49" x14ac:dyDescent="0.3">
      <c r="A195" s="8">
        <v>194</v>
      </c>
      <c r="B195" s="5" t="s">
        <v>1499</v>
      </c>
      <c r="C195" s="13" t="s">
        <v>1603</v>
      </c>
      <c r="D195" s="2" t="s">
        <v>351</v>
      </c>
      <c r="E195" s="21"/>
      <c r="F195" s="21"/>
      <c r="G195" s="21"/>
      <c r="H195" s="18"/>
      <c r="I195" s="8"/>
      <c r="J195" s="8"/>
      <c r="K195" s="8" t="str">
        <f>IF(Screening!$AB$6="Yes", "Ex","")</f>
        <v/>
      </c>
      <c r="L195" s="8"/>
      <c r="M195" s="8"/>
      <c r="N195" s="8"/>
      <c r="O195" s="8"/>
      <c r="P195" s="8"/>
      <c r="Q195" s="8"/>
      <c r="R195" s="8"/>
      <c r="S195" s="8" t="str">
        <f>IF(Screening!$AB$14="Yes", "Ex","")</f>
        <v/>
      </c>
      <c r="T195" s="8"/>
      <c r="U195" s="8"/>
      <c r="V195" s="8"/>
      <c r="W195" s="8"/>
      <c r="X195" s="8"/>
      <c r="Y195" s="8"/>
      <c r="Z195" s="8" t="str">
        <f>IF(AND(Screening!$AB$20="Yes",Screening!$AB$21="Yes"),"Ex","")</f>
        <v/>
      </c>
      <c r="AA195" s="8"/>
      <c r="AB195" s="8"/>
      <c r="AC195" s="8"/>
      <c r="AD195" s="8"/>
      <c r="AE195" s="8"/>
      <c r="AF195" s="8"/>
      <c r="AG195" s="8"/>
      <c r="AH195" s="8"/>
      <c r="AI195" s="8"/>
      <c r="AJ195" s="8"/>
      <c r="AK195" s="8"/>
      <c r="AL195" s="8"/>
      <c r="AM195" s="8"/>
      <c r="AN195" s="8"/>
      <c r="AO195" s="8"/>
      <c r="AP195" s="8"/>
      <c r="AQ195" s="8"/>
      <c r="AR195" s="8"/>
      <c r="AS195" s="8"/>
      <c r="AT195" s="8"/>
      <c r="AU195" s="8"/>
      <c r="AV195" s="8"/>
      <c r="AW195" s="8" t="str">
        <f t="shared" si="3"/>
        <v/>
      </c>
    </row>
    <row r="196" spans="1:49" ht="41.4" x14ac:dyDescent="0.3">
      <c r="A196" s="8">
        <v>195</v>
      </c>
      <c r="B196" s="5" t="s">
        <v>1500</v>
      </c>
      <c r="C196" s="5" t="s">
        <v>1613</v>
      </c>
      <c r="D196" s="2" t="s">
        <v>1294</v>
      </c>
      <c r="E196" s="21"/>
      <c r="F196" s="21"/>
      <c r="G196" s="21"/>
      <c r="H196" s="19"/>
      <c r="I196" s="8"/>
      <c r="J196" s="8"/>
      <c r="K196" s="8" t="str">
        <f>IF(Screening!$AB$6="Yes", "Ex","")</f>
        <v/>
      </c>
      <c r="L196" s="8"/>
      <c r="M196" s="8"/>
      <c r="N196" s="8"/>
      <c r="O196" s="8"/>
      <c r="P196" s="8"/>
      <c r="Q196" s="8"/>
      <c r="R196" s="8"/>
      <c r="S196" s="8" t="str">
        <f>IF(Screening!$AB$14="Yes", "Ex","")</f>
        <v/>
      </c>
      <c r="T196" s="8"/>
      <c r="U196" s="8"/>
      <c r="V196" s="8"/>
      <c r="W196" s="8"/>
      <c r="X196" s="8"/>
      <c r="Y196" s="8"/>
      <c r="Z196" s="8" t="str">
        <f>IF(AND(Screening!$AB$20="Yes",Screening!$AB$21="Yes"),"Ex","")</f>
        <v/>
      </c>
      <c r="AA196" s="8"/>
      <c r="AB196" s="8"/>
      <c r="AC196" s="8"/>
      <c r="AD196" s="8"/>
      <c r="AE196" s="8"/>
      <c r="AF196" s="8"/>
      <c r="AG196" s="8"/>
      <c r="AH196" s="8"/>
      <c r="AI196" s="8"/>
      <c r="AJ196" s="8"/>
      <c r="AK196" s="8"/>
      <c r="AL196" s="8"/>
      <c r="AM196" s="8"/>
      <c r="AN196" s="8"/>
      <c r="AO196" s="8"/>
      <c r="AP196" s="8"/>
      <c r="AQ196" s="8"/>
      <c r="AR196" s="8"/>
      <c r="AS196" s="8"/>
      <c r="AT196" s="8"/>
      <c r="AU196" s="8"/>
      <c r="AV196" s="8"/>
      <c r="AW196" s="8" t="str">
        <f t="shared" si="3"/>
        <v/>
      </c>
    </row>
    <row r="197" spans="1:49" ht="55.2" x14ac:dyDescent="0.3">
      <c r="A197" s="8">
        <v>196</v>
      </c>
      <c r="B197" s="5" t="s">
        <v>1501</v>
      </c>
      <c r="C197" s="5" t="s">
        <v>352</v>
      </c>
      <c r="D197" s="2" t="s">
        <v>1295</v>
      </c>
      <c r="E197" s="21"/>
      <c r="F197" s="21"/>
      <c r="G197" s="21"/>
      <c r="H197" s="19"/>
      <c r="I197" s="8"/>
      <c r="J197" s="8"/>
      <c r="K197" s="8" t="str">
        <f>IF(Screening!$AB$6="Yes", "Ex","")</f>
        <v/>
      </c>
      <c r="L197" s="8" t="str">
        <f>IF(AND(Screening!$AB$4="No",Screening!$AB$7="No"),"Ex","")</f>
        <v/>
      </c>
      <c r="M197" s="8"/>
      <c r="N197" s="8"/>
      <c r="O197" s="8"/>
      <c r="P197" s="8"/>
      <c r="Q197" s="8"/>
      <c r="R197" s="8"/>
      <c r="S197" s="8" t="str">
        <f>IF(Screening!$AB$14="Yes", "Ex","")</f>
        <v/>
      </c>
      <c r="T197" s="8"/>
      <c r="U197" s="8"/>
      <c r="V197" s="8"/>
      <c r="W197" s="8"/>
      <c r="X197" s="8"/>
      <c r="Y197" s="8"/>
      <c r="Z197" s="8" t="str">
        <f>IF(AND(Screening!$AB$20="Yes",Screening!$AB$21="Yes"),"Ex","")</f>
        <v/>
      </c>
      <c r="AA197" s="8"/>
      <c r="AB197" s="8"/>
      <c r="AC197" s="8"/>
      <c r="AD197" s="8"/>
      <c r="AE197" s="8"/>
      <c r="AF197" s="8"/>
      <c r="AG197" s="8"/>
      <c r="AH197" s="8"/>
      <c r="AI197" s="8"/>
      <c r="AJ197" s="8"/>
      <c r="AK197" s="8"/>
      <c r="AL197" s="8"/>
      <c r="AM197" s="8"/>
      <c r="AN197" s="8"/>
      <c r="AO197" s="8"/>
      <c r="AP197" s="8"/>
      <c r="AQ197" s="8"/>
      <c r="AR197" s="8"/>
      <c r="AS197" s="8"/>
      <c r="AT197" s="8"/>
      <c r="AU197" s="8"/>
      <c r="AV197" s="8"/>
      <c r="AW197" s="8" t="str">
        <f t="shared" si="3"/>
        <v/>
      </c>
    </row>
    <row r="198" spans="1:49" ht="124.2" x14ac:dyDescent="0.3">
      <c r="A198" s="8">
        <v>197</v>
      </c>
      <c r="B198" s="5" t="s">
        <v>1502</v>
      </c>
      <c r="C198" s="6" t="s">
        <v>1602</v>
      </c>
      <c r="D198" s="2" t="s">
        <v>1296</v>
      </c>
      <c r="E198" s="21"/>
      <c r="F198" s="21"/>
      <c r="G198" s="21"/>
      <c r="H198" s="19"/>
      <c r="I198" s="8"/>
      <c r="J198" s="8"/>
      <c r="K198" s="8" t="str">
        <f>IF(Screening!$AB$6="Yes", "Ex","")</f>
        <v/>
      </c>
      <c r="L198" s="8"/>
      <c r="M198" s="8" t="str">
        <f>IF(Screening!$AB$8="No", "Ex","")</f>
        <v/>
      </c>
      <c r="N198" s="8"/>
      <c r="O198" s="8"/>
      <c r="P198" s="8"/>
      <c r="Q198" s="8"/>
      <c r="R198" s="8"/>
      <c r="S198" s="8" t="str">
        <f>IF(Screening!$AB$14="Yes", "Ex","")</f>
        <v/>
      </c>
      <c r="T198" s="8"/>
      <c r="U198" s="8"/>
      <c r="V198" s="8"/>
      <c r="W198" s="8"/>
      <c r="X198" s="8"/>
      <c r="Y198" s="8"/>
      <c r="Z198" s="8" t="str">
        <f>IF(AND(Screening!$AB$20="Yes",Screening!$AB$21="Yes"),"Ex","")</f>
        <v/>
      </c>
      <c r="AA198" s="8"/>
      <c r="AB198" s="8"/>
      <c r="AC198" s="8"/>
      <c r="AD198" s="8"/>
      <c r="AE198" s="8"/>
      <c r="AF198" s="8"/>
      <c r="AG198" s="8"/>
      <c r="AH198" s="8"/>
      <c r="AI198" s="8"/>
      <c r="AJ198" s="8"/>
      <c r="AK198" s="8"/>
      <c r="AL198" s="8"/>
      <c r="AM198" s="8"/>
      <c r="AN198" s="8"/>
      <c r="AO198" s="8"/>
      <c r="AP198" s="8"/>
      <c r="AQ198" s="8"/>
      <c r="AR198" s="8"/>
      <c r="AS198" s="8"/>
      <c r="AT198" s="8"/>
      <c r="AU198" s="8"/>
      <c r="AV198" s="8"/>
      <c r="AW198" s="8" t="str">
        <f t="shared" si="3"/>
        <v/>
      </c>
    </row>
    <row r="199" spans="1:49" ht="41.4" x14ac:dyDescent="0.3">
      <c r="A199" s="8">
        <v>198</v>
      </c>
      <c r="B199" s="5" t="s">
        <v>1503</v>
      </c>
      <c r="C199" s="5" t="s">
        <v>353</v>
      </c>
      <c r="D199" s="2" t="s">
        <v>1297</v>
      </c>
      <c r="E199" s="21"/>
      <c r="F199" s="21"/>
      <c r="G199" s="21"/>
      <c r="H199" s="19"/>
      <c r="I199" s="8"/>
      <c r="J199" s="8"/>
      <c r="K199" s="8" t="str">
        <f>IF(Screening!$AB$6="Yes", "Ex","")</f>
        <v/>
      </c>
      <c r="L199" s="8"/>
      <c r="M199" s="8" t="str">
        <f>IF(Screening!$AB$8="No", "Ex","")</f>
        <v/>
      </c>
      <c r="N199" s="8"/>
      <c r="O199" s="8"/>
      <c r="P199" s="8"/>
      <c r="Q199" s="8"/>
      <c r="R199" s="8"/>
      <c r="S199" s="8" t="str">
        <f>IF(Screening!$AB$14="Yes", "Ex","")</f>
        <v/>
      </c>
      <c r="T199" s="8"/>
      <c r="U199" s="8"/>
      <c r="V199" s="8"/>
      <c r="W199" s="8"/>
      <c r="X199" s="8"/>
      <c r="Y199" s="8"/>
      <c r="Z199" s="8" t="str">
        <f>IF(AND(Screening!$AB$20="Yes",Screening!$AB$21="Yes"),"Ex","")</f>
        <v/>
      </c>
      <c r="AA199" s="8"/>
      <c r="AB199" s="8"/>
      <c r="AC199" s="8"/>
      <c r="AD199" s="8"/>
      <c r="AE199" s="8"/>
      <c r="AF199" s="8"/>
      <c r="AG199" s="8"/>
      <c r="AH199" s="8"/>
      <c r="AI199" s="8"/>
      <c r="AJ199" s="8"/>
      <c r="AK199" s="8"/>
      <c r="AL199" s="8"/>
      <c r="AM199" s="8"/>
      <c r="AN199" s="8"/>
      <c r="AO199" s="8"/>
      <c r="AP199" s="8"/>
      <c r="AQ199" s="8"/>
      <c r="AR199" s="8"/>
      <c r="AS199" s="8"/>
      <c r="AT199" s="8"/>
      <c r="AU199" s="8"/>
      <c r="AV199" s="8"/>
      <c r="AW199" s="8" t="str">
        <f t="shared" si="3"/>
        <v/>
      </c>
    </row>
    <row r="200" spans="1:49" ht="55.2" x14ac:dyDescent="0.3">
      <c r="A200" s="8">
        <v>199</v>
      </c>
      <c r="B200" s="5" t="s">
        <v>1504</v>
      </c>
      <c r="C200" s="6" t="s">
        <v>1601</v>
      </c>
      <c r="D200" s="2" t="s">
        <v>1298</v>
      </c>
      <c r="E200" s="21"/>
      <c r="F200" s="21"/>
      <c r="G200" s="21"/>
      <c r="H200" s="19"/>
      <c r="I200" s="8"/>
      <c r="J200" s="8"/>
      <c r="K200" s="8" t="str">
        <f>IF(Screening!$AB$6="Yes", "Ex","")</f>
        <v/>
      </c>
      <c r="L200" s="8"/>
      <c r="M200" s="8"/>
      <c r="N200" s="8" t="str">
        <f>IF(Screening!$AB$9="No", "Ex","")</f>
        <v/>
      </c>
      <c r="O200" s="8"/>
      <c r="P200" s="8"/>
      <c r="Q200" s="8"/>
      <c r="R200" s="8"/>
      <c r="S200" s="8" t="str">
        <f>IF(Screening!$AB$14="Yes", "Ex","")</f>
        <v/>
      </c>
      <c r="T200" s="8"/>
      <c r="U200" s="8"/>
      <c r="V200" s="8"/>
      <c r="W200" s="8"/>
      <c r="X200" s="8"/>
      <c r="Y200" s="8"/>
      <c r="Z200" s="8" t="str">
        <f>IF(AND(Screening!$AB$20="Yes",Screening!$AB$21="Yes"),"Ex","")</f>
        <v/>
      </c>
      <c r="AA200" s="8"/>
      <c r="AB200" s="8"/>
      <c r="AC200" s="8"/>
      <c r="AD200" s="8"/>
      <c r="AE200" s="8"/>
      <c r="AF200" s="8"/>
      <c r="AG200" s="8"/>
      <c r="AH200" s="8"/>
      <c r="AI200" s="8"/>
      <c r="AJ200" s="8"/>
      <c r="AK200" s="8"/>
      <c r="AL200" s="8"/>
      <c r="AM200" s="8"/>
      <c r="AN200" s="8"/>
      <c r="AO200" s="8"/>
      <c r="AP200" s="8"/>
      <c r="AQ200" s="8"/>
      <c r="AR200" s="8"/>
      <c r="AS200" s="8"/>
      <c r="AT200" s="8"/>
      <c r="AU200" s="8"/>
      <c r="AV200" s="8"/>
      <c r="AW200" s="8" t="str">
        <f t="shared" si="3"/>
        <v/>
      </c>
    </row>
    <row r="201" spans="1:49" ht="41.4" x14ac:dyDescent="0.3">
      <c r="A201" s="8">
        <v>200</v>
      </c>
      <c r="B201" s="5" t="s">
        <v>1505</v>
      </c>
      <c r="C201" s="5" t="s">
        <v>354</v>
      </c>
      <c r="D201" s="2" t="s">
        <v>1299</v>
      </c>
      <c r="E201" s="21"/>
      <c r="F201" s="21"/>
      <c r="G201" s="21"/>
      <c r="H201" s="19"/>
      <c r="I201" s="8"/>
      <c r="J201" s="8"/>
      <c r="K201" s="8" t="str">
        <f>IF(Screening!$AB$6="Yes", "Ex","")</f>
        <v/>
      </c>
      <c r="L201" s="8"/>
      <c r="M201" s="8"/>
      <c r="N201" s="8" t="str">
        <f>IF(Screening!$AB$9="No", "Ex","")</f>
        <v/>
      </c>
      <c r="O201" s="8"/>
      <c r="P201" s="8"/>
      <c r="Q201" s="8"/>
      <c r="R201" s="8"/>
      <c r="S201" s="8" t="str">
        <f>IF(Screening!$AB$14="Yes", "Ex","")</f>
        <v/>
      </c>
      <c r="T201" s="8"/>
      <c r="U201" s="8"/>
      <c r="V201" s="8"/>
      <c r="W201" s="8"/>
      <c r="X201" s="8"/>
      <c r="Y201" s="8"/>
      <c r="Z201" s="8" t="str">
        <f>IF(AND(Screening!$AB$20="Yes",Screening!$AB$21="Yes"),"Ex","")</f>
        <v/>
      </c>
      <c r="AA201" s="8"/>
      <c r="AB201" s="8"/>
      <c r="AC201" s="8"/>
      <c r="AD201" s="8"/>
      <c r="AE201" s="8"/>
      <c r="AF201" s="8"/>
      <c r="AG201" s="8"/>
      <c r="AH201" s="8"/>
      <c r="AI201" s="8"/>
      <c r="AJ201" s="8"/>
      <c r="AK201" s="8"/>
      <c r="AL201" s="8"/>
      <c r="AM201" s="8"/>
      <c r="AN201" s="8"/>
      <c r="AO201" s="8"/>
      <c r="AP201" s="8"/>
      <c r="AQ201" s="8"/>
      <c r="AR201" s="8"/>
      <c r="AS201" s="8"/>
      <c r="AT201" s="8"/>
      <c r="AU201" s="8"/>
      <c r="AV201" s="8"/>
      <c r="AW201" s="8" t="str">
        <f t="shared" si="3"/>
        <v/>
      </c>
    </row>
    <row r="202" spans="1:49" ht="27.6" x14ac:dyDescent="0.3">
      <c r="A202" s="8">
        <v>201</v>
      </c>
      <c r="B202" s="5" t="s">
        <v>1506</v>
      </c>
      <c r="C202" s="6" t="s">
        <v>1600</v>
      </c>
      <c r="D202" s="2" t="s">
        <v>1300</v>
      </c>
      <c r="E202" s="21"/>
      <c r="F202" s="21"/>
      <c r="G202" s="21"/>
      <c r="H202" s="19"/>
      <c r="I202" s="8"/>
      <c r="J202" s="8" t="str">
        <f>IF(Screening!$AB$5="No", "Ex","")</f>
        <v/>
      </c>
      <c r="K202" s="8" t="str">
        <f>IF(Screening!$AB$6="Yes", "Ex","")</f>
        <v/>
      </c>
      <c r="L202" s="8"/>
      <c r="M202" s="8"/>
      <c r="N202" s="8"/>
      <c r="O202" s="8"/>
      <c r="P202" s="8"/>
      <c r="Q202" s="8"/>
      <c r="R202" s="8"/>
      <c r="S202" s="8" t="str">
        <f>IF(Screening!$AB$14="Yes", "Ex","")</f>
        <v/>
      </c>
      <c r="T202" s="8"/>
      <c r="U202" s="8"/>
      <c r="V202" s="8"/>
      <c r="W202" s="8"/>
      <c r="X202" s="8"/>
      <c r="Y202" s="8"/>
      <c r="Z202" s="8" t="str">
        <f>IF(AND(Screening!$AB$20="Yes",Screening!$AB$21="Yes"),"Ex","")</f>
        <v/>
      </c>
      <c r="AA202" s="8"/>
      <c r="AB202" s="8"/>
      <c r="AC202" s="8"/>
      <c r="AD202" s="8"/>
      <c r="AE202" s="8"/>
      <c r="AF202" s="8"/>
      <c r="AG202" s="8"/>
      <c r="AH202" s="8"/>
      <c r="AI202" s="8"/>
      <c r="AJ202" s="8"/>
      <c r="AK202" s="8"/>
      <c r="AL202" s="8"/>
      <c r="AM202" s="8"/>
      <c r="AN202" s="8"/>
      <c r="AO202" s="8"/>
      <c r="AP202" s="8"/>
      <c r="AQ202" s="8"/>
      <c r="AR202" s="8"/>
      <c r="AS202" s="8"/>
      <c r="AT202" s="8"/>
      <c r="AU202" s="8"/>
      <c r="AV202" s="8"/>
      <c r="AW202" s="8" t="str">
        <f t="shared" si="3"/>
        <v/>
      </c>
    </row>
    <row r="203" spans="1:49" ht="82.8" x14ac:dyDescent="0.3">
      <c r="A203" s="8">
        <v>202</v>
      </c>
      <c r="B203" s="5" t="s">
        <v>1507</v>
      </c>
      <c r="C203" s="6" t="s">
        <v>1599</v>
      </c>
      <c r="D203" s="2" t="s">
        <v>1301</v>
      </c>
      <c r="E203" s="21"/>
      <c r="F203" s="21"/>
      <c r="G203" s="21"/>
      <c r="H203" s="19"/>
      <c r="I203" s="8"/>
      <c r="J203" s="8" t="str">
        <f>IF(Screening!$AB$5="No", "Ex","")</f>
        <v/>
      </c>
      <c r="K203" s="8" t="str">
        <f>IF(Screening!$AB$6="Yes", "Ex","")</f>
        <v/>
      </c>
      <c r="L203" s="8"/>
      <c r="M203" s="8"/>
      <c r="N203" s="8"/>
      <c r="O203" s="8"/>
      <c r="P203" s="8"/>
      <c r="Q203" s="8"/>
      <c r="R203" s="8"/>
      <c r="S203" s="8" t="str">
        <f>IF(Screening!$AB$14="Yes", "Ex","")</f>
        <v/>
      </c>
      <c r="T203" s="8"/>
      <c r="U203" s="8"/>
      <c r="V203" s="8"/>
      <c r="W203" s="8"/>
      <c r="X203" s="8"/>
      <c r="Y203" s="8"/>
      <c r="Z203" s="8" t="str">
        <f>IF(AND(Screening!$AB$20="Yes",Screening!$AB$21="Yes"),"Ex","")</f>
        <v/>
      </c>
      <c r="AA203" s="8"/>
      <c r="AB203" s="8"/>
      <c r="AC203" s="8"/>
      <c r="AD203" s="8"/>
      <c r="AE203" s="8"/>
      <c r="AF203" s="8"/>
      <c r="AG203" s="8"/>
      <c r="AH203" s="8"/>
      <c r="AI203" s="8"/>
      <c r="AJ203" s="8"/>
      <c r="AK203" s="8"/>
      <c r="AL203" s="8"/>
      <c r="AM203" s="8"/>
      <c r="AN203" s="8"/>
      <c r="AO203" s="8"/>
      <c r="AP203" s="8"/>
      <c r="AQ203" s="8"/>
      <c r="AR203" s="8"/>
      <c r="AS203" s="8"/>
      <c r="AT203" s="8"/>
      <c r="AU203" s="8"/>
      <c r="AV203" s="8"/>
      <c r="AW203" s="8" t="str">
        <f t="shared" si="3"/>
        <v/>
      </c>
    </row>
    <row r="204" spans="1:49" ht="41.4" x14ac:dyDescent="0.3">
      <c r="A204" s="8">
        <v>203</v>
      </c>
      <c r="B204" s="5" t="s">
        <v>1508</v>
      </c>
      <c r="C204" s="6" t="s">
        <v>1598</v>
      </c>
      <c r="D204" s="2" t="s">
        <v>1302</v>
      </c>
      <c r="E204" s="21"/>
      <c r="F204" s="21"/>
      <c r="G204" s="21"/>
      <c r="H204" s="19"/>
      <c r="I204" s="8"/>
      <c r="J204" s="8" t="str">
        <f>IF(Screening!$AB$5="No", "Ex","")</f>
        <v/>
      </c>
      <c r="K204" s="8" t="str">
        <f>IF(Screening!$AB$6="Yes", "Ex","")</f>
        <v/>
      </c>
      <c r="L204" s="8"/>
      <c r="M204" s="8"/>
      <c r="N204" s="8"/>
      <c r="O204" s="8"/>
      <c r="P204" s="8"/>
      <c r="Q204" s="8"/>
      <c r="R204" s="8"/>
      <c r="S204" s="8" t="str">
        <f>IF(Screening!$AB$14="Yes", "Ex","")</f>
        <v/>
      </c>
      <c r="T204" s="8"/>
      <c r="U204" s="8"/>
      <c r="V204" s="8"/>
      <c r="W204" s="8"/>
      <c r="X204" s="8"/>
      <c r="Y204" s="8"/>
      <c r="Z204" s="8" t="str">
        <f>IF(AND(Screening!$AB$20="Yes",Screening!$AB$21="Yes"),"Ex","")</f>
        <v/>
      </c>
      <c r="AA204" s="8"/>
      <c r="AB204" s="8"/>
      <c r="AC204" s="8"/>
      <c r="AD204" s="8"/>
      <c r="AE204" s="8" t="str">
        <f>IF(Screening!$AB$26="No", "Ex","")</f>
        <v/>
      </c>
      <c r="AF204" s="8"/>
      <c r="AG204" s="8"/>
      <c r="AH204" s="8"/>
      <c r="AI204" s="8"/>
      <c r="AJ204" s="8"/>
      <c r="AK204" s="8"/>
      <c r="AL204" s="8"/>
      <c r="AM204" s="8"/>
      <c r="AN204" s="8"/>
      <c r="AO204" s="8"/>
      <c r="AP204" s="8"/>
      <c r="AQ204" s="8"/>
      <c r="AR204" s="8"/>
      <c r="AS204" s="8"/>
      <c r="AT204" s="8"/>
      <c r="AU204" s="8"/>
      <c r="AV204" s="8"/>
      <c r="AW204" s="8" t="str">
        <f t="shared" si="3"/>
        <v/>
      </c>
    </row>
    <row r="205" spans="1:49" ht="27.6" x14ac:dyDescent="0.3">
      <c r="A205" s="8">
        <v>204</v>
      </c>
      <c r="B205" s="5" t="s">
        <v>1509</v>
      </c>
      <c r="C205" s="5" t="s">
        <v>355</v>
      </c>
      <c r="D205" s="2" t="s">
        <v>1303</v>
      </c>
      <c r="E205" s="21"/>
      <c r="F205" s="21"/>
      <c r="G205" s="21"/>
      <c r="H205" s="19"/>
      <c r="I205" s="8"/>
      <c r="J205" s="8" t="str">
        <f>IF(Screening!$AB$5="No", "Ex","")</f>
        <v/>
      </c>
      <c r="K205" s="8" t="str">
        <f>IF(Screening!$AB$6="Yes", "Ex","")</f>
        <v/>
      </c>
      <c r="L205" s="8"/>
      <c r="M205" s="8"/>
      <c r="N205" s="8"/>
      <c r="O205" s="8"/>
      <c r="P205" s="8"/>
      <c r="Q205" s="8"/>
      <c r="R205" s="8"/>
      <c r="S205" s="8" t="str">
        <f>IF(Screening!$AB$14="Yes", "Ex","")</f>
        <v/>
      </c>
      <c r="T205" s="8"/>
      <c r="U205" s="8"/>
      <c r="V205" s="8"/>
      <c r="W205" s="8"/>
      <c r="X205" s="8"/>
      <c r="Y205" s="8"/>
      <c r="Z205" s="8" t="str">
        <f>IF(AND(Screening!$AB$20="Yes",Screening!$AB$21="Yes"),"Ex","")</f>
        <v/>
      </c>
      <c r="AA205" s="8"/>
      <c r="AB205" s="8"/>
      <c r="AC205" s="8"/>
      <c r="AD205" s="8"/>
      <c r="AE205" s="8" t="str">
        <f>IF(Screening!$AB$26="No", "Ex","")</f>
        <v/>
      </c>
      <c r="AF205" s="8"/>
      <c r="AG205" s="8"/>
      <c r="AH205" s="8"/>
      <c r="AI205" s="8"/>
      <c r="AJ205" s="8"/>
      <c r="AK205" s="8"/>
      <c r="AL205" s="8"/>
      <c r="AM205" s="8"/>
      <c r="AN205" s="8"/>
      <c r="AO205" s="8"/>
      <c r="AP205" s="8"/>
      <c r="AQ205" s="8"/>
      <c r="AR205" s="8"/>
      <c r="AS205" s="8"/>
      <c r="AT205" s="8"/>
      <c r="AU205" s="8"/>
      <c r="AV205" s="8"/>
      <c r="AW205" s="8" t="str">
        <f t="shared" si="3"/>
        <v/>
      </c>
    </row>
    <row r="206" spans="1:49" ht="69" x14ac:dyDescent="0.3">
      <c r="A206" s="8">
        <v>205</v>
      </c>
      <c r="B206" s="5" t="s">
        <v>1510</v>
      </c>
      <c r="C206" s="5" t="s">
        <v>356</v>
      </c>
      <c r="D206" s="2" t="s">
        <v>1304</v>
      </c>
      <c r="E206" s="21"/>
      <c r="F206" s="21"/>
      <c r="G206" s="21"/>
      <c r="H206" s="19"/>
      <c r="I206" s="8"/>
      <c r="J206" s="8" t="str">
        <f>IF(Screening!$AB$5="No", "Ex","")</f>
        <v/>
      </c>
      <c r="K206" s="8" t="str">
        <f>IF(Screening!$AB$6="Yes", "Ex","")</f>
        <v/>
      </c>
      <c r="L206" s="8"/>
      <c r="M206" s="8"/>
      <c r="N206" s="8"/>
      <c r="O206" s="8"/>
      <c r="P206" s="8"/>
      <c r="Q206" s="8"/>
      <c r="R206" s="8"/>
      <c r="S206" s="8" t="str">
        <f>IF(Screening!$AB$14="Yes", "Ex","")</f>
        <v/>
      </c>
      <c r="T206" s="8"/>
      <c r="U206" s="8"/>
      <c r="V206" s="8"/>
      <c r="W206" s="8"/>
      <c r="X206" s="8"/>
      <c r="Y206" s="8"/>
      <c r="Z206" s="8" t="str">
        <f>IF(AND(Screening!$AB$20="Yes",Screening!$AB$21="Yes"),"Ex","")</f>
        <v/>
      </c>
      <c r="AA206" s="8"/>
      <c r="AB206" s="8"/>
      <c r="AC206" s="8"/>
      <c r="AD206" s="8"/>
      <c r="AE206" s="8" t="str">
        <f>IF(Screening!$AB$26="No", "Ex","")</f>
        <v/>
      </c>
      <c r="AF206" s="8"/>
      <c r="AG206" s="8"/>
      <c r="AH206" s="8"/>
      <c r="AI206" s="8"/>
      <c r="AJ206" s="8"/>
      <c r="AK206" s="8"/>
      <c r="AL206" s="8"/>
      <c r="AM206" s="8"/>
      <c r="AN206" s="8"/>
      <c r="AO206" s="8"/>
      <c r="AP206" s="8"/>
      <c r="AQ206" s="8"/>
      <c r="AR206" s="8"/>
      <c r="AS206" s="8"/>
      <c r="AT206" s="8"/>
      <c r="AU206" s="8"/>
      <c r="AV206" s="8"/>
      <c r="AW206" s="8" t="str">
        <f t="shared" si="3"/>
        <v/>
      </c>
    </row>
    <row r="207" spans="1:49" ht="27.6" x14ac:dyDescent="0.3">
      <c r="A207" s="8">
        <v>206</v>
      </c>
      <c r="B207" s="5" t="s">
        <v>1511</v>
      </c>
      <c r="C207" s="5" t="s">
        <v>357</v>
      </c>
      <c r="D207" s="2" t="s">
        <v>1305</v>
      </c>
      <c r="E207" s="21"/>
      <c r="F207" s="21"/>
      <c r="G207" s="21"/>
      <c r="H207" s="19"/>
      <c r="I207" s="8"/>
      <c r="J207" s="8" t="str">
        <f>IF(Screening!$AB$5="No", "Ex","")</f>
        <v/>
      </c>
      <c r="K207" s="8" t="str">
        <f>IF(Screening!$AB$6="Yes", "Ex","")</f>
        <v/>
      </c>
      <c r="L207" s="8"/>
      <c r="M207" s="8"/>
      <c r="N207" s="8"/>
      <c r="O207" s="8"/>
      <c r="P207" s="8"/>
      <c r="Q207" s="8"/>
      <c r="R207" s="8"/>
      <c r="S207" s="8" t="str">
        <f>IF(Screening!$AB$14="Yes", "Ex","")</f>
        <v/>
      </c>
      <c r="T207" s="8"/>
      <c r="U207" s="8"/>
      <c r="V207" s="8"/>
      <c r="W207" s="8"/>
      <c r="X207" s="8"/>
      <c r="Y207" s="8"/>
      <c r="Z207" s="8" t="str">
        <f>IF(AND(Screening!$AB$20="Yes",Screening!$AB$21="Yes"),"Ex","")</f>
        <v/>
      </c>
      <c r="AA207" s="8"/>
      <c r="AB207" s="8"/>
      <c r="AC207" s="8"/>
      <c r="AD207" s="8"/>
      <c r="AE207" s="8" t="str">
        <f>IF(Screening!$AB$26="No", "Ex","")</f>
        <v/>
      </c>
      <c r="AF207" s="8"/>
      <c r="AG207" s="8"/>
      <c r="AH207" s="8"/>
      <c r="AI207" s="8"/>
      <c r="AJ207" s="8"/>
      <c r="AK207" s="8"/>
      <c r="AL207" s="8"/>
      <c r="AM207" s="8"/>
      <c r="AN207" s="8"/>
      <c r="AO207" s="8"/>
      <c r="AP207" s="8"/>
      <c r="AQ207" s="8"/>
      <c r="AR207" s="8"/>
      <c r="AS207" s="8"/>
      <c r="AT207" s="8"/>
      <c r="AU207" s="8"/>
      <c r="AV207" s="8"/>
      <c r="AW207" s="8" t="str">
        <f t="shared" si="3"/>
        <v/>
      </c>
    </row>
    <row r="208" spans="1:49" ht="96.6" x14ac:dyDescent="0.3">
      <c r="A208" s="8">
        <v>207</v>
      </c>
      <c r="B208" s="5" t="s">
        <v>1512</v>
      </c>
      <c r="C208" s="5" t="s">
        <v>358</v>
      </c>
      <c r="D208" s="2" t="s">
        <v>1306</v>
      </c>
      <c r="E208" s="21"/>
      <c r="F208" s="21"/>
      <c r="G208" s="21"/>
      <c r="H208" s="19"/>
      <c r="I208" s="8"/>
      <c r="J208" s="8" t="str">
        <f>IF(Screening!$AB$5="No", "Ex","")</f>
        <v/>
      </c>
      <c r="K208" s="8" t="str">
        <f>IF(Screening!$AB$6="Yes", "Ex","")</f>
        <v/>
      </c>
      <c r="L208" s="8"/>
      <c r="M208" s="8"/>
      <c r="N208" s="8"/>
      <c r="O208" s="8"/>
      <c r="P208" s="8"/>
      <c r="Q208" s="8"/>
      <c r="R208" s="8"/>
      <c r="S208" s="8" t="str">
        <f>IF(Screening!$AB$14="Yes", "Ex","")</f>
        <v/>
      </c>
      <c r="T208" s="8"/>
      <c r="U208" s="8"/>
      <c r="V208" s="8"/>
      <c r="W208" s="8"/>
      <c r="X208" s="8"/>
      <c r="Y208" s="8"/>
      <c r="Z208" s="8" t="str">
        <f>IF(AND(Screening!$AB$20="Yes",Screening!$AB$21="Yes"),"Ex","")</f>
        <v/>
      </c>
      <c r="AA208" s="8"/>
      <c r="AB208" s="8"/>
      <c r="AC208" s="8"/>
      <c r="AD208" s="8"/>
      <c r="AE208" s="8"/>
      <c r="AF208" s="8"/>
      <c r="AG208" s="8"/>
      <c r="AH208" s="8"/>
      <c r="AI208" s="8"/>
      <c r="AJ208" s="8"/>
      <c r="AK208" s="8"/>
      <c r="AL208" s="8"/>
      <c r="AM208" s="8"/>
      <c r="AN208" s="8"/>
      <c r="AO208" s="8"/>
      <c r="AP208" s="8"/>
      <c r="AQ208" s="8"/>
      <c r="AR208" s="8"/>
      <c r="AS208" s="8"/>
      <c r="AT208" s="8"/>
      <c r="AU208" s="8"/>
      <c r="AV208" s="8"/>
      <c r="AW208" s="8" t="str">
        <f t="shared" si="3"/>
        <v/>
      </c>
    </row>
    <row r="209" spans="1:49" ht="41.4" x14ac:dyDescent="0.3">
      <c r="A209" s="8">
        <v>208</v>
      </c>
      <c r="B209" s="5" t="s">
        <v>1513</v>
      </c>
      <c r="C209" s="6" t="s">
        <v>1597</v>
      </c>
      <c r="D209" s="2" t="s">
        <v>1307</v>
      </c>
      <c r="E209" s="21"/>
      <c r="F209" s="21"/>
      <c r="G209" s="21"/>
      <c r="H209" s="19"/>
      <c r="I209" s="8"/>
      <c r="J209" s="8" t="str">
        <f>IF(Screening!$AB$5="No", "Ex","")</f>
        <v/>
      </c>
      <c r="K209" s="8" t="str">
        <f>IF(Screening!$AB$6="Yes", "Ex","")</f>
        <v/>
      </c>
      <c r="L209" s="8"/>
      <c r="M209" s="8"/>
      <c r="N209" s="8"/>
      <c r="O209" s="8"/>
      <c r="P209" s="8"/>
      <c r="Q209" s="8"/>
      <c r="R209" s="8"/>
      <c r="S209" s="8" t="str">
        <f>IF(Screening!$AB$14="Yes", "Ex","")</f>
        <v/>
      </c>
      <c r="T209" s="8"/>
      <c r="U209" s="8"/>
      <c r="V209" s="8"/>
      <c r="W209" s="8"/>
      <c r="X209" s="8"/>
      <c r="Y209" s="8"/>
      <c r="Z209" s="8" t="str">
        <f>IF(AND(Screening!$AB$20="Yes",Screening!$AB$21="Yes"),"Ex","")</f>
        <v/>
      </c>
      <c r="AA209" s="8"/>
      <c r="AB209" s="8"/>
      <c r="AC209" s="8"/>
      <c r="AD209" s="8"/>
      <c r="AE209" s="8"/>
      <c r="AF209" s="8" t="str">
        <f>IF(Screening!$AB$27="No", "Ex","")</f>
        <v/>
      </c>
      <c r="AG209" s="8"/>
      <c r="AH209" s="8"/>
      <c r="AI209" s="8"/>
      <c r="AJ209" s="8"/>
      <c r="AK209" s="8"/>
      <c r="AL209" s="8"/>
      <c r="AM209" s="8"/>
      <c r="AN209" s="8"/>
      <c r="AO209" s="8"/>
      <c r="AP209" s="8"/>
      <c r="AQ209" s="8"/>
      <c r="AR209" s="8"/>
      <c r="AS209" s="8"/>
      <c r="AT209" s="8"/>
      <c r="AU209" s="8"/>
      <c r="AV209" s="8"/>
      <c r="AW209" s="8" t="str">
        <f t="shared" si="3"/>
        <v/>
      </c>
    </row>
    <row r="210" spans="1:49" ht="41.4" x14ac:dyDescent="0.3">
      <c r="A210" s="8">
        <v>209</v>
      </c>
      <c r="B210" s="5" t="s">
        <v>1514</v>
      </c>
      <c r="C210" s="5" t="s">
        <v>359</v>
      </c>
      <c r="D210" s="2" t="s">
        <v>1308</v>
      </c>
      <c r="E210" s="21"/>
      <c r="F210" s="21"/>
      <c r="G210" s="21"/>
      <c r="H210" s="19"/>
      <c r="I210" s="8"/>
      <c r="J210" s="8" t="str">
        <f>IF(Screening!$AB$5="No", "Ex","")</f>
        <v/>
      </c>
      <c r="K210" s="8" t="str">
        <f>IF(Screening!$AB$6="Yes", "Ex","")</f>
        <v/>
      </c>
      <c r="L210" s="8"/>
      <c r="M210" s="8"/>
      <c r="N210" s="8"/>
      <c r="O210" s="8"/>
      <c r="P210" s="8"/>
      <c r="Q210" s="8"/>
      <c r="R210" s="8"/>
      <c r="S210" s="8" t="str">
        <f>IF(Screening!$AB$14="Yes", "Ex","")</f>
        <v/>
      </c>
      <c r="T210" s="8"/>
      <c r="U210" s="8"/>
      <c r="V210" s="8"/>
      <c r="W210" s="8"/>
      <c r="X210" s="8"/>
      <c r="Y210" s="8"/>
      <c r="Z210" s="8" t="str">
        <f>IF(AND(Screening!$AB$20="Yes",Screening!$AB$21="Yes"),"Ex","")</f>
        <v/>
      </c>
      <c r="AA210" s="8"/>
      <c r="AB210" s="8"/>
      <c r="AC210" s="8"/>
      <c r="AD210" s="8"/>
      <c r="AE210" s="8"/>
      <c r="AF210" s="8" t="str">
        <f>IF(Screening!$AB$27="No", "Ex","")</f>
        <v/>
      </c>
      <c r="AG210" s="8"/>
      <c r="AH210" s="8"/>
      <c r="AI210" s="8"/>
      <c r="AJ210" s="8"/>
      <c r="AK210" s="8"/>
      <c r="AL210" s="8"/>
      <c r="AM210" s="8"/>
      <c r="AN210" s="8"/>
      <c r="AO210" s="8"/>
      <c r="AP210" s="8"/>
      <c r="AQ210" s="8"/>
      <c r="AR210" s="8"/>
      <c r="AS210" s="8"/>
      <c r="AT210" s="8"/>
      <c r="AU210" s="8"/>
      <c r="AV210" s="8"/>
      <c r="AW210" s="8" t="str">
        <f t="shared" si="3"/>
        <v/>
      </c>
    </row>
    <row r="211" spans="1:49" ht="27.6" x14ac:dyDescent="0.3">
      <c r="A211" s="8">
        <v>210</v>
      </c>
      <c r="B211" s="5" t="s">
        <v>1515</v>
      </c>
      <c r="C211" s="5" t="s">
        <v>360</v>
      </c>
      <c r="D211" s="2" t="s">
        <v>1309</v>
      </c>
      <c r="E211" s="21"/>
      <c r="F211" s="21"/>
      <c r="G211" s="21"/>
      <c r="H211" s="19"/>
      <c r="I211" s="8"/>
      <c r="J211" s="8" t="str">
        <f>IF(Screening!$AB$5="No", "Ex","")</f>
        <v/>
      </c>
      <c r="K211" s="8" t="str">
        <f>IF(Screening!$AB$6="Yes", "Ex","")</f>
        <v/>
      </c>
      <c r="L211" s="8"/>
      <c r="M211" s="8"/>
      <c r="N211" s="8"/>
      <c r="O211" s="8"/>
      <c r="P211" s="8"/>
      <c r="Q211" s="8"/>
      <c r="R211" s="8"/>
      <c r="S211" s="8" t="str">
        <f>IF(Screening!$AB$14="Yes", "Ex","")</f>
        <v/>
      </c>
      <c r="T211" s="8"/>
      <c r="U211" s="8"/>
      <c r="V211" s="8"/>
      <c r="W211" s="8"/>
      <c r="X211" s="8"/>
      <c r="Y211" s="8"/>
      <c r="Z211" s="8" t="str">
        <f>IF(AND(Screening!$AB$20="Yes",Screening!$AB$21="Yes"),"Ex","")</f>
        <v/>
      </c>
      <c r="AA211" s="8"/>
      <c r="AB211" s="8"/>
      <c r="AC211" s="8"/>
      <c r="AD211" s="8"/>
      <c r="AE211" s="8"/>
      <c r="AF211" s="8"/>
      <c r="AG211" s="8"/>
      <c r="AH211" s="8"/>
      <c r="AI211" s="8"/>
      <c r="AJ211" s="8"/>
      <c r="AK211" s="8"/>
      <c r="AL211" s="8"/>
      <c r="AM211" s="8"/>
      <c r="AN211" s="8"/>
      <c r="AO211" s="8"/>
      <c r="AP211" s="8"/>
      <c r="AQ211" s="8"/>
      <c r="AR211" s="8"/>
      <c r="AS211" s="8"/>
      <c r="AT211" s="8"/>
      <c r="AU211" s="8"/>
      <c r="AV211" s="8"/>
      <c r="AW211" s="8" t="str">
        <f t="shared" si="3"/>
        <v/>
      </c>
    </row>
    <row r="212" spans="1:49" ht="27.6" x14ac:dyDescent="0.3">
      <c r="A212" s="8">
        <v>211</v>
      </c>
      <c r="B212" s="5" t="s">
        <v>1516</v>
      </c>
      <c r="C212" s="5" t="s">
        <v>281</v>
      </c>
      <c r="D212" s="2" t="s">
        <v>1310</v>
      </c>
      <c r="E212" s="21"/>
      <c r="F212" s="21"/>
      <c r="G212" s="21"/>
      <c r="H212" s="19"/>
      <c r="I212" s="8"/>
      <c r="J212" s="8" t="str">
        <f>IF(Screening!$AB$5="No", "Ex","")</f>
        <v/>
      </c>
      <c r="K212" s="8" t="str">
        <f>IF(Screening!$AB$6="Yes", "Ex","")</f>
        <v/>
      </c>
      <c r="L212" s="8"/>
      <c r="M212" s="8"/>
      <c r="N212" s="8"/>
      <c r="O212" s="8"/>
      <c r="P212" s="8"/>
      <c r="Q212" s="8"/>
      <c r="R212" s="8"/>
      <c r="S212" s="8" t="str">
        <f>IF(Screening!$AB$14="Yes", "Ex","")</f>
        <v/>
      </c>
      <c r="T212" s="8"/>
      <c r="U212" s="8"/>
      <c r="V212" s="8"/>
      <c r="W212" s="8"/>
      <c r="X212" s="8"/>
      <c r="Y212" s="8"/>
      <c r="Z212" s="8" t="str">
        <f>IF(AND(Screening!$AB$20="Yes",Screening!$AB$21="Yes"),"Ex","")</f>
        <v/>
      </c>
      <c r="AA212" s="8"/>
      <c r="AB212" s="8"/>
      <c r="AC212" s="8"/>
      <c r="AD212" s="8"/>
      <c r="AE212" s="8"/>
      <c r="AF212" s="8"/>
      <c r="AG212" s="8"/>
      <c r="AH212" s="8"/>
      <c r="AI212" s="8"/>
      <c r="AJ212" s="8"/>
      <c r="AK212" s="8"/>
      <c r="AL212" s="8"/>
      <c r="AM212" s="8"/>
      <c r="AN212" s="8"/>
      <c r="AO212" s="8"/>
      <c r="AP212" s="8"/>
      <c r="AQ212" s="8"/>
      <c r="AR212" s="8"/>
      <c r="AS212" s="8"/>
      <c r="AT212" s="8"/>
      <c r="AU212" s="8"/>
      <c r="AV212" s="8"/>
      <c r="AW212" s="8" t="str">
        <f t="shared" si="3"/>
        <v/>
      </c>
    </row>
    <row r="213" spans="1:49" ht="96.6" x14ac:dyDescent="0.3">
      <c r="A213" s="8">
        <v>212</v>
      </c>
      <c r="B213" s="5" t="s">
        <v>1517</v>
      </c>
      <c r="C213" s="5" t="s">
        <v>276</v>
      </c>
      <c r="D213" s="2" t="s">
        <v>1311</v>
      </c>
      <c r="E213" s="21"/>
      <c r="F213" s="21"/>
      <c r="G213" s="21"/>
      <c r="H213" s="19"/>
      <c r="I213" s="8"/>
      <c r="J213" s="8" t="str">
        <f>IF(Screening!$AB$5="No", "Ex","")</f>
        <v/>
      </c>
      <c r="K213" s="8" t="str">
        <f>IF(Screening!$AB$6="Yes", "Ex","")</f>
        <v/>
      </c>
      <c r="L213" s="8"/>
      <c r="M213" s="8"/>
      <c r="N213" s="8"/>
      <c r="O213" s="8"/>
      <c r="P213" s="8"/>
      <c r="Q213" s="8"/>
      <c r="R213" s="8"/>
      <c r="S213" s="8" t="str">
        <f>IF(Screening!$AB$14="Yes", "Ex","")</f>
        <v/>
      </c>
      <c r="T213" s="8"/>
      <c r="U213" s="8"/>
      <c r="V213" s="8"/>
      <c r="W213" s="8"/>
      <c r="X213" s="8"/>
      <c r="Y213" s="8"/>
      <c r="Z213" s="8" t="str">
        <f>IF(AND(Screening!$AB$20="Yes",Screening!$AB$21="Yes"),"Ex","")</f>
        <v/>
      </c>
      <c r="AA213" s="8"/>
      <c r="AB213" s="8"/>
      <c r="AC213" s="8"/>
      <c r="AD213" s="8"/>
      <c r="AE213" s="8"/>
      <c r="AF213" s="8"/>
      <c r="AG213" s="8"/>
      <c r="AH213" s="8"/>
      <c r="AI213" s="8"/>
      <c r="AJ213" s="8"/>
      <c r="AK213" s="8"/>
      <c r="AL213" s="8"/>
      <c r="AM213" s="8"/>
      <c r="AN213" s="8"/>
      <c r="AO213" s="8"/>
      <c r="AP213" s="8"/>
      <c r="AQ213" s="8"/>
      <c r="AR213" s="8"/>
      <c r="AS213" s="8"/>
      <c r="AT213" s="8"/>
      <c r="AU213" s="8"/>
      <c r="AV213" s="8"/>
      <c r="AW213" s="8" t="str">
        <f t="shared" si="3"/>
        <v/>
      </c>
    </row>
    <row r="214" spans="1:49" ht="55.2" x14ac:dyDescent="0.3">
      <c r="A214" s="8">
        <v>213</v>
      </c>
      <c r="B214" s="5" t="s">
        <v>1518</v>
      </c>
      <c r="C214" s="5" t="s">
        <v>1608</v>
      </c>
      <c r="D214" s="2" t="s">
        <v>1312</v>
      </c>
      <c r="E214" s="21"/>
      <c r="F214" s="21"/>
      <c r="G214" s="21"/>
      <c r="H214" s="19"/>
      <c r="I214" s="8"/>
      <c r="J214" s="8" t="str">
        <f>IF(Screening!$AB$5="No", "Ex","")</f>
        <v/>
      </c>
      <c r="K214" s="8" t="str">
        <f>IF(Screening!$AB$6="Yes", "Ex","")</f>
        <v/>
      </c>
      <c r="L214" s="8"/>
      <c r="M214" s="8"/>
      <c r="N214" s="8"/>
      <c r="O214" s="8"/>
      <c r="P214" s="8"/>
      <c r="Q214" s="8"/>
      <c r="R214" s="8"/>
      <c r="S214" s="8" t="str">
        <f>IF(Screening!$AB$14="Yes", "Ex","")</f>
        <v/>
      </c>
      <c r="T214" s="8"/>
      <c r="U214" s="8"/>
      <c r="V214" s="8"/>
      <c r="W214" s="8"/>
      <c r="X214" s="8"/>
      <c r="Y214" s="8"/>
      <c r="Z214" s="8" t="str">
        <f>IF(AND(Screening!$AB$20="Yes",Screening!$AB$21="Yes"),"Ex","")</f>
        <v/>
      </c>
      <c r="AA214" s="8"/>
      <c r="AB214" s="8"/>
      <c r="AC214" s="8"/>
      <c r="AD214" s="8"/>
      <c r="AE214" s="8" t="str">
        <f>IF(Screening!$AB$26="No", "Ex","")</f>
        <v/>
      </c>
      <c r="AF214" s="8"/>
      <c r="AG214" s="8"/>
      <c r="AH214" s="8"/>
      <c r="AI214" s="8"/>
      <c r="AJ214" s="8"/>
      <c r="AK214" s="8"/>
      <c r="AL214" s="8"/>
      <c r="AM214" s="8"/>
      <c r="AN214" s="8"/>
      <c r="AO214" s="8"/>
      <c r="AP214" s="8"/>
      <c r="AQ214" s="8"/>
      <c r="AR214" s="8"/>
      <c r="AS214" s="8"/>
      <c r="AT214" s="8"/>
      <c r="AU214" s="8"/>
      <c r="AV214" s="8"/>
      <c r="AW214" s="8" t="str">
        <f t="shared" si="3"/>
        <v/>
      </c>
    </row>
    <row r="215" spans="1:49" ht="55.2" x14ac:dyDescent="0.3">
      <c r="A215" s="8">
        <v>214</v>
      </c>
      <c r="B215" s="5" t="s">
        <v>1519</v>
      </c>
      <c r="C215" s="5" t="s">
        <v>361</v>
      </c>
      <c r="D215" s="2" t="s">
        <v>1313</v>
      </c>
      <c r="E215" s="21"/>
      <c r="F215" s="21"/>
      <c r="G215" s="21"/>
      <c r="H215" s="19"/>
      <c r="I215" s="8"/>
      <c r="J215" s="8" t="str">
        <f>IF(Screening!$AB$5="No", "Ex","")</f>
        <v/>
      </c>
      <c r="K215" s="8" t="str">
        <f>IF(Screening!$AB$6="Yes", "Ex","")</f>
        <v/>
      </c>
      <c r="L215" s="8"/>
      <c r="M215" s="8"/>
      <c r="N215" s="8"/>
      <c r="O215" s="8"/>
      <c r="P215" s="8"/>
      <c r="Q215" s="8"/>
      <c r="R215" s="8"/>
      <c r="S215" s="8" t="str">
        <f>IF(Screening!$AB$14="Yes", "Ex","")</f>
        <v/>
      </c>
      <c r="T215" s="8"/>
      <c r="U215" s="8"/>
      <c r="V215" s="8"/>
      <c r="W215" s="8"/>
      <c r="X215" s="8"/>
      <c r="Y215" s="8"/>
      <c r="Z215" s="8" t="str">
        <f>IF(AND(Screening!$AB$20="Yes",Screening!$AB$21="Yes"),"Ex","")</f>
        <v/>
      </c>
      <c r="AA215" s="8"/>
      <c r="AB215" s="8"/>
      <c r="AC215" s="8"/>
      <c r="AD215" s="8"/>
      <c r="AE215" s="8" t="str">
        <f>IF(Screening!$AB$26="No", "Ex","")</f>
        <v/>
      </c>
      <c r="AF215" s="8"/>
      <c r="AG215" s="8"/>
      <c r="AH215" s="8"/>
      <c r="AI215" s="8"/>
      <c r="AJ215" s="8"/>
      <c r="AK215" s="8"/>
      <c r="AL215" s="8"/>
      <c r="AM215" s="8"/>
      <c r="AN215" s="8"/>
      <c r="AO215" s="8"/>
      <c r="AP215" s="8"/>
      <c r="AQ215" s="8"/>
      <c r="AR215" s="8"/>
      <c r="AS215" s="8"/>
      <c r="AT215" s="8"/>
      <c r="AU215" s="8"/>
      <c r="AV215" s="8"/>
      <c r="AW215" s="8" t="str">
        <f t="shared" si="3"/>
        <v/>
      </c>
    </row>
    <row r="216" spans="1:49" ht="41.4" x14ac:dyDescent="0.3">
      <c r="A216" s="8">
        <v>215</v>
      </c>
      <c r="B216" s="5" t="s">
        <v>1520</v>
      </c>
      <c r="C216" s="5" t="s">
        <v>1609</v>
      </c>
      <c r="D216" s="2" t="s">
        <v>1314</v>
      </c>
      <c r="E216" s="21"/>
      <c r="F216" s="21"/>
      <c r="G216" s="21"/>
      <c r="H216" s="19"/>
      <c r="I216" s="8"/>
      <c r="J216" s="8" t="str">
        <f>IF(Screening!$AB$5="No", "Ex","")</f>
        <v/>
      </c>
      <c r="K216" s="8" t="str">
        <f>IF(Screening!$AB$6="Yes", "Ex","")</f>
        <v/>
      </c>
      <c r="L216" s="8"/>
      <c r="M216" s="8"/>
      <c r="N216" s="8"/>
      <c r="O216" s="8"/>
      <c r="P216" s="8"/>
      <c r="Q216" s="8"/>
      <c r="R216" s="8"/>
      <c r="S216" s="8" t="str">
        <f>IF(Screening!$AB$14="Yes", "Ex","")</f>
        <v/>
      </c>
      <c r="T216" s="8"/>
      <c r="U216" s="8"/>
      <c r="V216" s="8"/>
      <c r="W216" s="8"/>
      <c r="X216" s="8"/>
      <c r="Y216" s="8"/>
      <c r="Z216" s="8" t="str">
        <f>IF(AND(Screening!$AB$20="Yes",Screening!$AB$21="Yes"),"Ex","")</f>
        <v/>
      </c>
      <c r="AA216" s="8"/>
      <c r="AB216" s="8"/>
      <c r="AC216" s="8"/>
      <c r="AD216" s="8"/>
      <c r="AE216" s="8"/>
      <c r="AF216" s="8" t="str">
        <f>IF(Screening!$AB$27="No", "Ex","")</f>
        <v/>
      </c>
      <c r="AG216" s="8"/>
      <c r="AH216" s="8"/>
      <c r="AI216" s="8"/>
      <c r="AJ216" s="8"/>
      <c r="AK216" s="8"/>
      <c r="AL216" s="8"/>
      <c r="AM216" s="8"/>
      <c r="AN216" s="8"/>
      <c r="AO216" s="8"/>
      <c r="AP216" s="8"/>
      <c r="AQ216" s="8"/>
      <c r="AR216" s="8"/>
      <c r="AS216" s="8"/>
      <c r="AT216" s="8"/>
      <c r="AU216" s="8"/>
      <c r="AV216" s="8"/>
      <c r="AW216" s="8" t="str">
        <f t="shared" si="3"/>
        <v/>
      </c>
    </row>
    <row r="217" spans="1:49" ht="55.2" x14ac:dyDescent="0.3">
      <c r="A217" s="8">
        <v>216</v>
      </c>
      <c r="B217" s="5" t="s">
        <v>1521</v>
      </c>
      <c r="C217" s="6" t="s">
        <v>1610</v>
      </c>
      <c r="D217" s="2" t="s">
        <v>1315</v>
      </c>
      <c r="E217" s="21"/>
      <c r="F217" s="21"/>
      <c r="G217" s="21"/>
      <c r="H217" s="19"/>
      <c r="I217" s="8"/>
      <c r="J217" s="8"/>
      <c r="K217" s="8" t="str">
        <f>IF(Screening!$AB$6="Yes", "Ex","")</f>
        <v/>
      </c>
      <c r="L217" s="8"/>
      <c r="M217" s="8"/>
      <c r="N217" s="8"/>
      <c r="O217" s="8"/>
      <c r="P217" s="8"/>
      <c r="Q217" s="8"/>
      <c r="R217" s="8"/>
      <c r="S217" s="8" t="str">
        <f>IF(Screening!$AB$14="Yes", "Ex","")</f>
        <v/>
      </c>
      <c r="T217" s="8"/>
      <c r="U217" s="8"/>
      <c r="V217" s="8"/>
      <c r="W217" s="8"/>
      <c r="X217" s="8"/>
      <c r="Y217" s="8"/>
      <c r="Z217" s="8" t="str">
        <f>IF(Screening!$AB$21="Yes","Ex","")</f>
        <v/>
      </c>
      <c r="AA217" s="8"/>
      <c r="AB217" s="8"/>
      <c r="AC217" s="8"/>
      <c r="AD217" s="8"/>
      <c r="AE217" s="8"/>
      <c r="AF217" s="8"/>
      <c r="AG217" s="8"/>
      <c r="AH217" s="8"/>
      <c r="AI217" s="8"/>
      <c r="AJ217" s="8"/>
      <c r="AK217" s="8"/>
      <c r="AL217" s="8"/>
      <c r="AM217" s="8"/>
      <c r="AN217" s="8"/>
      <c r="AO217" s="8"/>
      <c r="AP217" s="8"/>
      <c r="AQ217" s="8"/>
      <c r="AR217" s="8"/>
      <c r="AS217" s="8"/>
      <c r="AT217" s="8"/>
      <c r="AU217" s="8"/>
      <c r="AV217" s="8"/>
      <c r="AW217" s="8" t="str">
        <f t="shared" si="3"/>
        <v/>
      </c>
    </row>
    <row r="218" spans="1:49" ht="82.8" x14ac:dyDescent="0.3">
      <c r="A218" s="8">
        <v>217</v>
      </c>
      <c r="B218" s="5" t="s">
        <v>1522</v>
      </c>
      <c r="C218" s="5" t="s">
        <v>1611</v>
      </c>
      <c r="D218" s="2" t="s">
        <v>1316</v>
      </c>
      <c r="E218" s="21"/>
      <c r="F218" s="21"/>
      <c r="G218" s="21"/>
      <c r="H218" s="19"/>
      <c r="I218" s="8"/>
      <c r="J218" s="8"/>
      <c r="K218" s="8" t="str">
        <f>IF(Screening!$AB$6="Yes", "Ex","")</f>
        <v/>
      </c>
      <c r="L218" s="8"/>
      <c r="M218" s="8"/>
      <c r="N218" s="8"/>
      <c r="O218" s="8"/>
      <c r="P218" s="8"/>
      <c r="Q218" s="8"/>
      <c r="R218" s="8"/>
      <c r="S218" s="8" t="str">
        <f>IF(Screening!$AB$14="Yes", "Ex","")</f>
        <v/>
      </c>
      <c r="T218" s="8"/>
      <c r="U218" s="8"/>
      <c r="V218" s="8"/>
      <c r="W218" s="8"/>
      <c r="X218" s="8"/>
      <c r="Y218" s="8"/>
      <c r="Z218" s="8" t="str">
        <f>IF(AND(Screening!$AB$20="Yes",Screening!$AB$21="Yes"),"Ex","")</f>
        <v/>
      </c>
      <c r="AA218" s="8"/>
      <c r="AB218" s="8"/>
      <c r="AC218" s="8"/>
      <c r="AD218" s="8"/>
      <c r="AE218" s="8"/>
      <c r="AF218" s="8"/>
      <c r="AG218" s="8"/>
      <c r="AH218" s="8"/>
      <c r="AI218" s="8"/>
      <c r="AJ218" s="8"/>
      <c r="AK218" s="8"/>
      <c r="AL218" s="8"/>
      <c r="AM218" s="8"/>
      <c r="AN218" s="8"/>
      <c r="AO218" s="8"/>
      <c r="AP218" s="8"/>
      <c r="AQ218" s="8"/>
      <c r="AR218" s="8"/>
      <c r="AS218" s="8"/>
      <c r="AT218" s="8"/>
      <c r="AU218" s="8"/>
      <c r="AV218" s="8"/>
      <c r="AW218" s="8" t="str">
        <f t="shared" si="3"/>
        <v/>
      </c>
    </row>
    <row r="219" spans="1:49" ht="41.4" x14ac:dyDescent="0.3">
      <c r="A219" s="8">
        <v>218</v>
      </c>
      <c r="B219" s="5" t="s">
        <v>1523</v>
      </c>
      <c r="C219" s="5" t="s">
        <v>1612</v>
      </c>
      <c r="D219" s="2" t="s">
        <v>1317</v>
      </c>
      <c r="E219" s="21"/>
      <c r="F219" s="21"/>
      <c r="G219" s="21"/>
      <c r="H219" s="19"/>
      <c r="I219" s="8"/>
      <c r="J219" s="8"/>
      <c r="K219" s="8" t="str">
        <f>IF(Screening!$AB$6="Yes", "Ex","")</f>
        <v/>
      </c>
      <c r="L219" s="8"/>
      <c r="M219" s="8"/>
      <c r="N219" s="8"/>
      <c r="O219" s="8"/>
      <c r="P219" s="8"/>
      <c r="Q219" s="8"/>
      <c r="R219" s="8"/>
      <c r="S219" s="8" t="str">
        <f>IF(Screening!$AB$14="Yes", "Ex","")</f>
        <v/>
      </c>
      <c r="T219" s="8"/>
      <c r="U219" s="8"/>
      <c r="V219" s="8"/>
      <c r="W219" s="8"/>
      <c r="X219" s="8"/>
      <c r="Y219" s="8"/>
      <c r="Z219" s="8" t="str">
        <f>IF(AND(Screening!$AB$20="Yes",Screening!$AB$21="Yes"),"Ex","")</f>
        <v/>
      </c>
      <c r="AA219" s="8"/>
      <c r="AB219" s="8"/>
      <c r="AC219" s="8"/>
      <c r="AD219" s="8"/>
      <c r="AE219" s="8"/>
      <c r="AF219" s="8"/>
      <c r="AG219" s="8"/>
      <c r="AH219" s="8"/>
      <c r="AI219" s="8"/>
      <c r="AJ219" s="8"/>
      <c r="AK219" s="8"/>
      <c r="AL219" s="8"/>
      <c r="AM219" s="8"/>
      <c r="AN219" s="8"/>
      <c r="AO219" s="8"/>
      <c r="AP219" s="8"/>
      <c r="AQ219" s="8"/>
      <c r="AR219" s="8"/>
      <c r="AS219" s="8"/>
      <c r="AT219" s="8"/>
      <c r="AU219" s="8"/>
      <c r="AV219" s="8"/>
      <c r="AW219" s="8" t="str">
        <f t="shared" si="3"/>
        <v/>
      </c>
    </row>
    <row r="220" spans="1:49" ht="27.6" x14ac:dyDescent="0.3">
      <c r="A220" s="8">
        <v>219</v>
      </c>
      <c r="B220" s="5" t="s">
        <v>1524</v>
      </c>
      <c r="C220" s="5" t="s">
        <v>306</v>
      </c>
      <c r="D220" s="2" t="s">
        <v>1318</v>
      </c>
      <c r="E220" s="21"/>
      <c r="F220" s="21"/>
      <c r="G220" s="21"/>
      <c r="H220" s="19"/>
      <c r="I220" s="8"/>
      <c r="J220" s="8"/>
      <c r="K220" s="8" t="str">
        <f>IF(Screening!$AB$6="Yes", "Ex","")</f>
        <v/>
      </c>
      <c r="L220" s="8"/>
      <c r="M220" s="8"/>
      <c r="N220" s="8"/>
      <c r="O220" s="8"/>
      <c r="P220" s="8"/>
      <c r="Q220" s="8"/>
      <c r="R220" s="8"/>
      <c r="S220" s="8" t="str">
        <f>IF(Screening!$AB$14="Yes", "Ex","")</f>
        <v/>
      </c>
      <c r="T220" s="8"/>
      <c r="U220" s="8"/>
      <c r="V220" s="8"/>
      <c r="W220" s="8"/>
      <c r="X220" s="8"/>
      <c r="Y220" s="8"/>
      <c r="Z220" s="8" t="str">
        <f>IF(AND(Screening!$AB$20="Yes",Screening!$AB$21="Yes"),"Ex","")</f>
        <v/>
      </c>
      <c r="AA220" s="8"/>
      <c r="AB220" s="8"/>
      <c r="AC220" s="8"/>
      <c r="AD220" s="8"/>
      <c r="AE220" s="8"/>
      <c r="AF220" s="8"/>
      <c r="AG220" s="8"/>
      <c r="AH220" s="8"/>
      <c r="AI220" s="8"/>
      <c r="AJ220" s="8"/>
      <c r="AK220" s="8"/>
      <c r="AL220" s="8"/>
      <c r="AM220" s="8"/>
      <c r="AN220" s="8"/>
      <c r="AO220" s="8"/>
      <c r="AP220" s="8"/>
      <c r="AQ220" s="8"/>
      <c r="AR220" s="8"/>
      <c r="AS220" s="8"/>
      <c r="AT220" s="8"/>
      <c r="AU220" s="8"/>
      <c r="AV220" s="8"/>
      <c r="AW220" s="8" t="str">
        <f t="shared" si="3"/>
        <v/>
      </c>
    </row>
    <row r="221" spans="1:49" ht="27.6" x14ac:dyDescent="0.3">
      <c r="A221" s="8">
        <v>220</v>
      </c>
      <c r="B221" s="5" t="s">
        <v>1525</v>
      </c>
      <c r="C221" s="6" t="s">
        <v>1596</v>
      </c>
      <c r="D221" s="2" t="s">
        <v>1319</v>
      </c>
      <c r="E221" s="21"/>
      <c r="F221" s="21"/>
      <c r="G221" s="21"/>
      <c r="H221" s="19"/>
      <c r="I221" s="8"/>
      <c r="J221" s="8"/>
      <c r="K221" s="8" t="str">
        <f>IF(Screening!$AB$6="Yes", "Ex","")</f>
        <v/>
      </c>
      <c r="L221" s="8"/>
      <c r="M221" s="8"/>
      <c r="N221" s="8"/>
      <c r="O221" s="8"/>
      <c r="P221" s="8"/>
      <c r="Q221" s="8"/>
      <c r="R221" s="8"/>
      <c r="S221" s="8" t="str">
        <f>IF(Screening!$AB$14="Yes", "Ex","")</f>
        <v/>
      </c>
      <c r="T221" s="8"/>
      <c r="U221" s="8"/>
      <c r="V221" s="8"/>
      <c r="W221" s="8"/>
      <c r="X221" s="8"/>
      <c r="Y221" s="8"/>
      <c r="Z221" s="8" t="str">
        <f>IF(AND(Screening!$AB$20="Yes",Screening!$AB$21="Yes"),"Ex","")</f>
        <v/>
      </c>
      <c r="AA221" s="8"/>
      <c r="AB221" s="8"/>
      <c r="AC221" s="8"/>
      <c r="AD221" s="8"/>
      <c r="AE221" s="8"/>
      <c r="AF221" s="8"/>
      <c r="AG221" s="8"/>
      <c r="AH221" s="8"/>
      <c r="AI221" s="8"/>
      <c r="AJ221" s="8"/>
      <c r="AK221" s="8"/>
      <c r="AL221" s="8"/>
      <c r="AM221" s="8"/>
      <c r="AN221" s="8"/>
      <c r="AO221" s="8"/>
      <c r="AP221" s="8"/>
      <c r="AQ221" s="8"/>
      <c r="AR221" s="8"/>
      <c r="AS221" s="8"/>
      <c r="AT221" s="8"/>
      <c r="AU221" s="8"/>
      <c r="AV221" s="8"/>
      <c r="AW221" s="8" t="str">
        <f t="shared" si="3"/>
        <v/>
      </c>
    </row>
    <row r="222" spans="1:49" ht="27.6" x14ac:dyDescent="0.3">
      <c r="A222" s="8">
        <v>221</v>
      </c>
      <c r="B222" s="5" t="s">
        <v>1526</v>
      </c>
      <c r="C222" s="6" t="s">
        <v>1595</v>
      </c>
      <c r="D222" s="2" t="s">
        <v>1320</v>
      </c>
      <c r="E222" s="21"/>
      <c r="F222" s="21"/>
      <c r="G222" s="21"/>
      <c r="H222" s="19"/>
      <c r="I222" s="8"/>
      <c r="J222" s="8"/>
      <c r="K222" s="8" t="str">
        <f>IF(Screening!$AB$6="Yes", "Ex","")</f>
        <v/>
      </c>
      <c r="L222" s="8"/>
      <c r="M222" s="8"/>
      <c r="N222" s="8"/>
      <c r="O222" s="8"/>
      <c r="P222" s="8"/>
      <c r="Q222" s="8"/>
      <c r="R222" s="8"/>
      <c r="S222" s="8" t="str">
        <f>IF(Screening!$AB$14="Yes", "Ex","")</f>
        <v/>
      </c>
      <c r="T222" s="8"/>
      <c r="U222" s="8"/>
      <c r="V222" s="8"/>
      <c r="W222" s="8"/>
      <c r="X222" s="8"/>
      <c r="Y222" s="8"/>
      <c r="Z222" s="8" t="str">
        <f>IF(AND(Screening!$AB$20="Yes",Screening!$AB$21="Yes"),"Ex","")</f>
        <v/>
      </c>
      <c r="AA222" s="8"/>
      <c r="AB222" s="8"/>
      <c r="AC222" s="8"/>
      <c r="AD222" s="8"/>
      <c r="AE222" s="8"/>
      <c r="AF222" s="8"/>
      <c r="AG222" s="8"/>
      <c r="AH222" s="8"/>
      <c r="AI222" s="8"/>
      <c r="AJ222" s="8"/>
      <c r="AK222" s="8"/>
      <c r="AL222" s="8"/>
      <c r="AM222" s="8"/>
      <c r="AN222" s="8"/>
      <c r="AO222" s="8"/>
      <c r="AP222" s="8"/>
      <c r="AQ222" s="8"/>
      <c r="AR222" s="8"/>
      <c r="AS222" s="8"/>
      <c r="AT222" s="8"/>
      <c r="AU222" s="8"/>
      <c r="AV222" s="8"/>
      <c r="AW222" s="8" t="str">
        <f t="shared" si="3"/>
        <v/>
      </c>
    </row>
    <row r="223" spans="1:49" ht="55.2" x14ac:dyDescent="0.3">
      <c r="A223" s="8">
        <v>222</v>
      </c>
      <c r="B223" s="5" t="s">
        <v>1527</v>
      </c>
      <c r="C223" s="5" t="s">
        <v>1196</v>
      </c>
      <c r="D223" s="2" t="s">
        <v>1321</v>
      </c>
      <c r="E223" s="21"/>
      <c r="F223" s="21"/>
      <c r="G223" s="21"/>
      <c r="H223" s="19"/>
      <c r="I223" s="8"/>
      <c r="J223" s="8"/>
      <c r="K223" s="8" t="str">
        <f>IF(Screening!$AB$6="Yes", "Ex","")</f>
        <v/>
      </c>
      <c r="L223" s="8"/>
      <c r="M223" s="8"/>
      <c r="N223" s="8"/>
      <c r="O223" s="8"/>
      <c r="P223" s="8"/>
      <c r="Q223" s="8"/>
      <c r="R223" s="8"/>
      <c r="S223" s="8" t="str">
        <f>IF(Screening!$AB$14="Yes", "Ex","")</f>
        <v/>
      </c>
      <c r="T223" s="8"/>
      <c r="U223" s="8"/>
      <c r="V223" s="8"/>
      <c r="W223" s="8"/>
      <c r="X223" s="8"/>
      <c r="Y223" s="8"/>
      <c r="Z223" s="8" t="str">
        <f>IF(AND(Screening!$AB$20="Yes",Screening!$AB$21="Yes"),"Ex","")</f>
        <v/>
      </c>
      <c r="AA223" s="8"/>
      <c r="AB223" s="8"/>
      <c r="AC223" s="8"/>
      <c r="AD223" s="8"/>
      <c r="AE223" s="8"/>
      <c r="AF223" s="8"/>
      <c r="AG223" s="8"/>
      <c r="AH223" s="8"/>
      <c r="AI223" s="8"/>
      <c r="AJ223" s="8"/>
      <c r="AK223" s="8"/>
      <c r="AL223" s="8"/>
      <c r="AM223" s="8"/>
      <c r="AN223" s="8"/>
      <c r="AO223" s="8"/>
      <c r="AP223" s="8"/>
      <c r="AQ223" s="8"/>
      <c r="AR223" s="8"/>
      <c r="AS223" s="8"/>
      <c r="AT223" s="8"/>
      <c r="AU223" s="8"/>
      <c r="AV223" s="8"/>
      <c r="AW223" s="8" t="str">
        <f t="shared" si="3"/>
        <v/>
      </c>
    </row>
    <row r="224" spans="1:49" x14ac:dyDescent="0.3">
      <c r="A224" s="8">
        <v>223</v>
      </c>
      <c r="B224" s="5" t="s">
        <v>1528</v>
      </c>
      <c r="C224" s="5" t="s">
        <v>362</v>
      </c>
      <c r="D224" s="2" t="s">
        <v>1322</v>
      </c>
      <c r="E224" s="21"/>
      <c r="F224" s="21"/>
      <c r="G224" s="21"/>
      <c r="H224" s="19"/>
      <c r="I224" s="8"/>
      <c r="J224" s="8"/>
      <c r="K224" s="8" t="str">
        <f>IF(Screening!$AB$6="Yes", "Ex","")</f>
        <v/>
      </c>
      <c r="L224" s="8"/>
      <c r="M224" s="8"/>
      <c r="N224" s="8"/>
      <c r="O224" s="8"/>
      <c r="P224" s="8"/>
      <c r="Q224" s="8"/>
      <c r="R224" s="8"/>
      <c r="S224" s="8" t="str">
        <f>IF(Screening!$AB$14="Yes", "Ex","")</f>
        <v/>
      </c>
      <c r="T224" s="8"/>
      <c r="U224" s="8"/>
      <c r="V224" s="8"/>
      <c r="W224" s="8"/>
      <c r="X224" s="8"/>
      <c r="Y224" s="8"/>
      <c r="Z224" s="8" t="str">
        <f>IF(AND(Screening!$AB$20="Yes",Screening!$AB$21="Yes"),"Ex","")</f>
        <v/>
      </c>
      <c r="AA224" s="8"/>
      <c r="AB224" s="8"/>
      <c r="AC224" s="8"/>
      <c r="AD224" s="8"/>
      <c r="AE224" s="8"/>
      <c r="AF224" s="8"/>
      <c r="AG224" s="8"/>
      <c r="AH224" s="8"/>
      <c r="AI224" s="8"/>
      <c r="AJ224" s="8"/>
      <c r="AK224" s="8"/>
      <c r="AL224" s="8"/>
      <c r="AM224" s="8"/>
      <c r="AN224" s="8"/>
      <c r="AO224" s="8"/>
      <c r="AP224" s="8"/>
      <c r="AQ224" s="8"/>
      <c r="AR224" s="8"/>
      <c r="AS224" s="8"/>
      <c r="AT224" s="8"/>
      <c r="AU224" s="8"/>
      <c r="AV224" s="8"/>
      <c r="AW224" s="8" t="str">
        <f t="shared" si="3"/>
        <v/>
      </c>
    </row>
    <row r="225" spans="1:49" ht="55.2" x14ac:dyDescent="0.3">
      <c r="A225" s="8">
        <v>224</v>
      </c>
      <c r="B225" s="2" t="s">
        <v>363</v>
      </c>
      <c r="C225" s="6" t="s">
        <v>1594</v>
      </c>
      <c r="D225" s="2" t="s">
        <v>1323</v>
      </c>
      <c r="E225" s="21"/>
      <c r="F225" s="21"/>
      <c r="G225" s="21"/>
      <c r="H225" s="18"/>
      <c r="I225" s="8"/>
      <c r="J225" s="8"/>
      <c r="K225" s="8"/>
      <c r="L225" s="8"/>
      <c r="M225" s="8"/>
      <c r="N225" s="8"/>
      <c r="O225" s="8"/>
      <c r="P225" s="8"/>
      <c r="Q225" s="8"/>
      <c r="R225" s="8"/>
      <c r="S225" s="8" t="str">
        <f>IF(Screening!$AB$14="Yes", "Ex","")</f>
        <v/>
      </c>
      <c r="T225" s="8"/>
      <c r="U225" s="8" t="str">
        <f>IF(Screening!$AB$16="Yes", "Ex","")</f>
        <v/>
      </c>
      <c r="V225" s="8"/>
      <c r="W225" s="8"/>
      <c r="X225" s="8"/>
      <c r="Y225" s="8"/>
      <c r="Z225" s="8"/>
      <c r="AA225" s="8" t="str">
        <f>IF(Screening!$AB$22="Yes", "Ex","")</f>
        <v/>
      </c>
      <c r="AB225" s="8"/>
      <c r="AC225" s="8"/>
      <c r="AD225" s="8"/>
      <c r="AE225" s="8"/>
      <c r="AF225" s="8"/>
      <c r="AG225" s="8"/>
      <c r="AH225" s="8"/>
      <c r="AI225" s="8"/>
      <c r="AJ225" s="8"/>
      <c r="AK225" s="8"/>
      <c r="AL225" s="8"/>
      <c r="AM225" s="8"/>
      <c r="AN225" s="8"/>
      <c r="AO225" s="8"/>
      <c r="AP225" s="8"/>
      <c r="AQ225" s="8"/>
      <c r="AR225" s="8"/>
      <c r="AS225" s="8"/>
      <c r="AT225" s="8"/>
      <c r="AU225" s="8"/>
      <c r="AV225" s="8"/>
      <c r="AW225" s="8" t="str">
        <f t="shared" si="3"/>
        <v/>
      </c>
    </row>
    <row r="226" spans="1:49" x14ac:dyDescent="0.3">
      <c r="A226" s="8">
        <v>225</v>
      </c>
      <c r="B226" s="2" t="s">
        <v>1324</v>
      </c>
      <c r="C226" s="11" t="s">
        <v>364</v>
      </c>
      <c r="D226" s="2" t="s">
        <v>1325</v>
      </c>
      <c r="E226" s="21"/>
      <c r="F226" s="21"/>
      <c r="G226" s="21"/>
      <c r="H226" s="18"/>
      <c r="I226" s="8"/>
      <c r="J226" s="8"/>
      <c r="K226" s="8"/>
      <c r="L226" s="8"/>
      <c r="M226" s="8"/>
      <c r="N226" s="8"/>
      <c r="O226" s="8"/>
      <c r="P226" s="8"/>
      <c r="Q226" s="8"/>
      <c r="R226" s="8"/>
      <c r="S226" s="8" t="str">
        <f>IF(Screening!$AB$14="Yes", "Ex","")</f>
        <v/>
      </c>
      <c r="T226" s="8"/>
      <c r="U226" s="8" t="str">
        <f>IF(Screening!$AB$16="Yes", "Ex","")</f>
        <v/>
      </c>
      <c r="V226" s="8"/>
      <c r="W226" s="8"/>
      <c r="X226" s="8"/>
      <c r="Y226" s="8"/>
      <c r="Z226" s="8"/>
      <c r="AA226" s="8" t="str">
        <f>IF(Screening!$AB$22="Yes", "Ex","")</f>
        <v/>
      </c>
      <c r="AB226" s="8"/>
      <c r="AC226" s="8"/>
      <c r="AD226" s="8"/>
      <c r="AE226" s="8"/>
      <c r="AF226" s="8"/>
      <c r="AG226" s="8"/>
      <c r="AH226" s="8"/>
      <c r="AI226" s="8"/>
      <c r="AJ226" s="8"/>
      <c r="AK226" s="8"/>
      <c r="AL226" s="8"/>
      <c r="AM226" s="8"/>
      <c r="AN226" s="8"/>
      <c r="AO226" s="8"/>
      <c r="AP226" s="8"/>
      <c r="AQ226" s="8"/>
      <c r="AR226" s="8"/>
      <c r="AS226" s="8"/>
      <c r="AT226" s="8"/>
      <c r="AU226" s="8"/>
      <c r="AV226" s="8"/>
      <c r="AW226" s="8" t="str">
        <f t="shared" si="3"/>
        <v/>
      </c>
    </row>
    <row r="227" spans="1:49" ht="41.4" x14ac:dyDescent="0.3">
      <c r="A227" s="8">
        <v>226</v>
      </c>
      <c r="B227" s="2" t="s">
        <v>1326</v>
      </c>
      <c r="C227" s="6" t="s">
        <v>1593</v>
      </c>
      <c r="D227" s="2" t="s">
        <v>1327</v>
      </c>
      <c r="E227" s="21"/>
      <c r="F227" s="21"/>
      <c r="G227" s="21"/>
      <c r="H227" s="18"/>
      <c r="I227" s="8"/>
      <c r="J227" s="8" t="str">
        <f>IF(Screening!$AB$5="Yes", "Ex","")</f>
        <v/>
      </c>
      <c r="K227" s="8"/>
      <c r="L227" s="8"/>
      <c r="M227" s="8"/>
      <c r="N227" s="8"/>
      <c r="O227" s="8"/>
      <c r="P227" s="8"/>
      <c r="Q227" s="8"/>
      <c r="R227" s="8"/>
      <c r="S227" s="8" t="str">
        <f>IF(Screening!$AB$14="Yes", "Ex","")</f>
        <v/>
      </c>
      <c r="T227" s="8"/>
      <c r="U227" s="8" t="str">
        <f>IF(Screening!$AB$16="Yes", "Ex","")</f>
        <v/>
      </c>
      <c r="V227" s="8"/>
      <c r="W227" s="8"/>
      <c r="X227" s="8"/>
      <c r="Y227" s="8"/>
      <c r="Z227" s="8"/>
      <c r="AA227" s="8" t="str">
        <f>IF(Screening!$AB$22="Yes", "Ex","")</f>
        <v/>
      </c>
      <c r="AB227" s="8"/>
      <c r="AC227" s="8"/>
      <c r="AD227" s="8"/>
      <c r="AE227" s="8"/>
      <c r="AF227" s="8"/>
      <c r="AG227" s="8"/>
      <c r="AH227" s="8"/>
      <c r="AI227" s="8"/>
      <c r="AJ227" s="8"/>
      <c r="AK227" s="8"/>
      <c r="AL227" s="8"/>
      <c r="AM227" s="8"/>
      <c r="AN227" s="8"/>
      <c r="AO227" s="8"/>
      <c r="AP227" s="8"/>
      <c r="AQ227" s="8"/>
      <c r="AR227" s="8"/>
      <c r="AS227" s="8"/>
      <c r="AT227" s="8"/>
      <c r="AU227" s="8"/>
      <c r="AV227" s="8"/>
      <c r="AW227" s="8" t="str">
        <f t="shared" si="3"/>
        <v/>
      </c>
    </row>
    <row r="228" spans="1:49" x14ac:dyDescent="0.3">
      <c r="A228" s="8">
        <v>227</v>
      </c>
      <c r="B228" s="2" t="s">
        <v>365</v>
      </c>
      <c r="C228" s="11" t="s">
        <v>1592</v>
      </c>
      <c r="D228" s="2" t="s">
        <v>1328</v>
      </c>
      <c r="E228" s="21"/>
      <c r="F228" s="21"/>
      <c r="G228" s="21"/>
      <c r="H228" s="18"/>
      <c r="I228" s="8"/>
      <c r="J228" s="8" t="str">
        <f>IF(Screening!$AB$5="No", "Ex","")</f>
        <v/>
      </c>
      <c r="K228" s="8"/>
      <c r="L228" s="8"/>
      <c r="M228" s="8"/>
      <c r="N228" s="8"/>
      <c r="O228" s="8"/>
      <c r="P228" s="8"/>
      <c r="Q228" s="8"/>
      <c r="R228" s="8"/>
      <c r="S228" s="8" t="str">
        <f>IF(Screening!$AB$14="Yes", "Ex","")</f>
        <v/>
      </c>
      <c r="T228" s="8"/>
      <c r="U228" s="8" t="str">
        <f>IF(Screening!$AB$16="Yes", "Ex","")</f>
        <v/>
      </c>
      <c r="V228" s="8"/>
      <c r="W228" s="8"/>
      <c r="X228" s="8"/>
      <c r="Y228" s="8"/>
      <c r="Z228" s="8"/>
      <c r="AA228" s="8" t="str">
        <f>IF(Screening!$AB$22="Yes", "Ex","")</f>
        <v/>
      </c>
      <c r="AB228" s="8"/>
      <c r="AC228" s="8"/>
      <c r="AD228" s="8"/>
      <c r="AE228" s="8"/>
      <c r="AF228" s="8"/>
      <c r="AG228" s="8"/>
      <c r="AH228" s="8"/>
      <c r="AI228" s="8"/>
      <c r="AJ228" s="8"/>
      <c r="AK228" s="8"/>
      <c r="AL228" s="8"/>
      <c r="AM228" s="8"/>
      <c r="AN228" s="8"/>
      <c r="AO228" s="8"/>
      <c r="AP228" s="8"/>
      <c r="AQ228" s="8"/>
      <c r="AR228" s="8"/>
      <c r="AS228" s="8"/>
      <c r="AT228" s="8"/>
      <c r="AU228" s="8"/>
      <c r="AV228" s="8"/>
      <c r="AW228" s="8" t="str">
        <f t="shared" si="3"/>
        <v/>
      </c>
    </row>
    <row r="229" spans="1:49" x14ac:dyDescent="0.3">
      <c r="A229" s="8">
        <v>228</v>
      </c>
      <c r="B229" s="2" t="s">
        <v>366</v>
      </c>
      <c r="C229" s="11" t="s">
        <v>367</v>
      </c>
      <c r="D229" s="2" t="s">
        <v>1329</v>
      </c>
      <c r="E229" s="21"/>
      <c r="F229" s="21"/>
      <c r="G229" s="21"/>
      <c r="H229" s="18"/>
      <c r="I229" s="8"/>
      <c r="J229" s="8" t="str">
        <f>IF(Screening!$AB$5="No", "Ex","")</f>
        <v/>
      </c>
      <c r="K229" s="8"/>
      <c r="L229" s="8"/>
      <c r="M229" s="8"/>
      <c r="N229" s="8"/>
      <c r="O229" s="8"/>
      <c r="P229" s="8"/>
      <c r="Q229" s="8"/>
      <c r="R229" s="8"/>
      <c r="S229" s="8" t="str">
        <f>IF(Screening!$AB$14="Yes", "Ex","")</f>
        <v/>
      </c>
      <c r="T229" s="8"/>
      <c r="U229" s="8" t="str">
        <f>IF(Screening!$AB$16="Yes", "Ex","")</f>
        <v/>
      </c>
      <c r="V229" s="8"/>
      <c r="W229" s="8"/>
      <c r="X229" s="8"/>
      <c r="Y229" s="8"/>
      <c r="Z229" s="8"/>
      <c r="AA229" s="8" t="str">
        <f>IF(Screening!$AB$22="Yes", "Ex","")</f>
        <v/>
      </c>
      <c r="AB229" s="8"/>
      <c r="AC229" s="8"/>
      <c r="AD229" s="8"/>
      <c r="AE229" s="8" t="str">
        <f>IF(Screening!$AB$26="No", "Ex","")</f>
        <v/>
      </c>
      <c r="AF229" s="8"/>
      <c r="AG229" s="8"/>
      <c r="AH229" s="8"/>
      <c r="AI229" s="8"/>
      <c r="AJ229" s="8"/>
      <c r="AK229" s="8"/>
      <c r="AL229" s="8"/>
      <c r="AM229" s="8"/>
      <c r="AN229" s="8"/>
      <c r="AO229" s="8"/>
      <c r="AP229" s="8"/>
      <c r="AQ229" s="8"/>
      <c r="AR229" s="8"/>
      <c r="AS229" s="8"/>
      <c r="AT229" s="8"/>
      <c r="AU229" s="8"/>
      <c r="AV229" s="8"/>
      <c r="AW229" s="8" t="str">
        <f t="shared" si="3"/>
        <v/>
      </c>
    </row>
    <row r="230" spans="1:49" ht="27.6" x14ac:dyDescent="0.3">
      <c r="A230" s="8">
        <v>229</v>
      </c>
      <c r="B230" s="5" t="s">
        <v>1529</v>
      </c>
      <c r="C230" s="5" t="s">
        <v>368</v>
      </c>
      <c r="D230" s="2" t="s">
        <v>1330</v>
      </c>
      <c r="E230" s="21"/>
      <c r="F230" s="21"/>
      <c r="G230" s="21"/>
      <c r="H230" s="19"/>
      <c r="I230" s="8"/>
      <c r="J230" s="8" t="str">
        <f>IF(Screening!$AB$5="No", "Ex","")</f>
        <v/>
      </c>
      <c r="K230" s="8"/>
      <c r="L230" s="8"/>
      <c r="M230" s="8"/>
      <c r="N230" s="8"/>
      <c r="O230" s="8"/>
      <c r="P230" s="8"/>
      <c r="Q230" s="8"/>
      <c r="R230" s="8"/>
      <c r="S230" s="8" t="str">
        <f>IF(Screening!$AB$14="Yes", "Ex","")</f>
        <v/>
      </c>
      <c r="T230" s="8"/>
      <c r="U230" s="8" t="str">
        <f>IF(Screening!$AB$16="Yes", "Ex","")</f>
        <v/>
      </c>
      <c r="V230" s="8"/>
      <c r="W230" s="8"/>
      <c r="X230" s="8"/>
      <c r="Y230" s="8"/>
      <c r="Z230" s="8"/>
      <c r="AA230" s="8" t="str">
        <f>IF(Screening!$AB$22="Yes", "Ex","")</f>
        <v/>
      </c>
      <c r="AB230" s="8"/>
      <c r="AC230" s="8"/>
      <c r="AD230" s="8"/>
      <c r="AE230" s="8" t="str">
        <f>IF(Screening!$AB$26="No", "Ex","")</f>
        <v/>
      </c>
      <c r="AF230" s="8"/>
      <c r="AG230" s="8"/>
      <c r="AH230" s="8"/>
      <c r="AI230" s="8"/>
      <c r="AJ230" s="8"/>
      <c r="AK230" s="8"/>
      <c r="AL230" s="8"/>
      <c r="AM230" s="8"/>
      <c r="AN230" s="8"/>
      <c r="AO230" s="8"/>
      <c r="AP230" s="8"/>
      <c r="AQ230" s="8"/>
      <c r="AR230" s="8"/>
      <c r="AS230" s="8"/>
      <c r="AT230" s="8"/>
      <c r="AU230" s="8"/>
      <c r="AV230" s="8"/>
      <c r="AW230" s="8" t="str">
        <f t="shared" si="3"/>
        <v/>
      </c>
    </row>
    <row r="231" spans="1:49" x14ac:dyDescent="0.3">
      <c r="A231" s="8">
        <v>230</v>
      </c>
      <c r="B231" s="5" t="s">
        <v>1530</v>
      </c>
      <c r="C231" s="5" t="s">
        <v>369</v>
      </c>
      <c r="D231" s="2" t="s">
        <v>1331</v>
      </c>
      <c r="E231" s="21"/>
      <c r="F231" s="21"/>
      <c r="G231" s="21"/>
      <c r="H231" s="19"/>
      <c r="I231" s="8"/>
      <c r="J231" s="8" t="str">
        <f>IF(Screening!$AB$5="No", "Ex","")</f>
        <v/>
      </c>
      <c r="K231" s="8"/>
      <c r="L231" s="8"/>
      <c r="M231" s="8"/>
      <c r="N231" s="8"/>
      <c r="O231" s="8"/>
      <c r="P231" s="8"/>
      <c r="Q231" s="8"/>
      <c r="R231" s="8"/>
      <c r="S231" s="8" t="str">
        <f>IF(Screening!$AB$14="Yes", "Ex","")</f>
        <v/>
      </c>
      <c r="T231" s="8"/>
      <c r="U231" s="8" t="str">
        <f>IF(Screening!$AB$16="Yes", "Ex","")</f>
        <v/>
      </c>
      <c r="V231" s="8"/>
      <c r="W231" s="8"/>
      <c r="X231" s="8"/>
      <c r="Y231" s="8"/>
      <c r="Z231" s="8"/>
      <c r="AA231" s="8" t="str">
        <f>IF(Screening!$AB$22="Yes", "Ex","")</f>
        <v/>
      </c>
      <c r="AB231" s="8"/>
      <c r="AC231" s="8"/>
      <c r="AD231" s="8"/>
      <c r="AE231" s="8" t="str">
        <f>IF(Screening!$AB$26="No", "Ex","")</f>
        <v/>
      </c>
      <c r="AF231" s="8"/>
      <c r="AG231" s="8"/>
      <c r="AH231" s="8"/>
      <c r="AI231" s="8"/>
      <c r="AJ231" s="8"/>
      <c r="AK231" s="8"/>
      <c r="AL231" s="8"/>
      <c r="AM231" s="8"/>
      <c r="AN231" s="8"/>
      <c r="AO231" s="8"/>
      <c r="AP231" s="8"/>
      <c r="AQ231" s="8"/>
      <c r="AR231" s="8"/>
      <c r="AS231" s="8"/>
      <c r="AT231" s="8"/>
      <c r="AU231" s="8"/>
      <c r="AV231" s="8"/>
      <c r="AW231" s="8" t="str">
        <f t="shared" si="3"/>
        <v/>
      </c>
    </row>
    <row r="232" spans="1:49" ht="82.8" x14ac:dyDescent="0.3">
      <c r="A232" s="8">
        <v>231</v>
      </c>
      <c r="B232" s="5" t="s">
        <v>1531</v>
      </c>
      <c r="C232" s="5" t="s">
        <v>370</v>
      </c>
      <c r="D232" s="2" t="s">
        <v>1332</v>
      </c>
      <c r="E232" s="21"/>
      <c r="F232" s="21"/>
      <c r="G232" s="21"/>
      <c r="H232" s="19"/>
      <c r="I232" s="8"/>
      <c r="J232" s="8" t="str">
        <f>IF(Screening!$AB$5="No", "Ex","")</f>
        <v/>
      </c>
      <c r="K232" s="8"/>
      <c r="L232" s="8"/>
      <c r="M232" s="8"/>
      <c r="N232" s="8"/>
      <c r="O232" s="8"/>
      <c r="P232" s="8"/>
      <c r="Q232" s="8"/>
      <c r="R232" s="8"/>
      <c r="S232" s="8" t="str">
        <f>IF(Screening!$AB$14="Yes", "Ex","")</f>
        <v/>
      </c>
      <c r="T232" s="8"/>
      <c r="U232" s="8" t="str">
        <f>IF(Screening!$AB$16="Yes", "Ex","")</f>
        <v/>
      </c>
      <c r="V232" s="8"/>
      <c r="W232" s="8"/>
      <c r="X232" s="8"/>
      <c r="Y232" s="8"/>
      <c r="Z232" s="8"/>
      <c r="AA232" s="8" t="str">
        <f>IF(Screening!$AB$22="Yes", "Ex","")</f>
        <v/>
      </c>
      <c r="AB232" s="8"/>
      <c r="AC232" s="8"/>
      <c r="AD232" s="8"/>
      <c r="AE232" s="8" t="str">
        <f>IF(Screening!$AB$26="No", "Ex","")</f>
        <v/>
      </c>
      <c r="AF232" s="8"/>
      <c r="AG232" s="8"/>
      <c r="AH232" s="8"/>
      <c r="AI232" s="8"/>
      <c r="AJ232" s="8"/>
      <c r="AK232" s="8"/>
      <c r="AL232" s="8"/>
      <c r="AM232" s="8"/>
      <c r="AN232" s="8"/>
      <c r="AO232" s="8"/>
      <c r="AP232" s="8"/>
      <c r="AQ232" s="8"/>
      <c r="AR232" s="8"/>
      <c r="AS232" s="8"/>
      <c r="AT232" s="8"/>
      <c r="AU232" s="8"/>
      <c r="AV232" s="8"/>
      <c r="AW232" s="8" t="str">
        <f t="shared" si="3"/>
        <v/>
      </c>
    </row>
    <row r="233" spans="1:49" ht="55.2" x14ac:dyDescent="0.3">
      <c r="A233" s="8">
        <v>232</v>
      </c>
      <c r="B233" s="2" t="s">
        <v>371</v>
      </c>
      <c r="C233" s="6" t="s">
        <v>1591</v>
      </c>
      <c r="D233" s="2" t="s">
        <v>1333</v>
      </c>
      <c r="E233" s="21"/>
      <c r="F233" s="21"/>
      <c r="G233" s="21"/>
      <c r="H233" s="18"/>
      <c r="I233" s="8"/>
      <c r="J233" s="8" t="str">
        <f>IF(Screening!$AB$5="No", "Ex","")</f>
        <v/>
      </c>
      <c r="K233" s="8"/>
      <c r="L233" s="8"/>
      <c r="M233" s="8"/>
      <c r="N233" s="8"/>
      <c r="O233" s="8"/>
      <c r="P233" s="8"/>
      <c r="Q233" s="8"/>
      <c r="R233" s="8"/>
      <c r="S233" s="8" t="str">
        <f>IF(Screening!$AB$14="Yes", "Ex","")</f>
        <v/>
      </c>
      <c r="T233" s="8"/>
      <c r="U233" s="8" t="str">
        <f>IF(Screening!$AB$16="Yes", "Ex","")</f>
        <v/>
      </c>
      <c r="V233" s="8"/>
      <c r="W233" s="8"/>
      <c r="X233" s="8"/>
      <c r="Y233" s="8"/>
      <c r="Z233" s="8"/>
      <c r="AA233" s="8" t="str">
        <f>IF(Screening!$AB$22="Yes", "Ex","")</f>
        <v/>
      </c>
      <c r="AB233" s="8"/>
      <c r="AC233" s="8"/>
      <c r="AD233" s="8"/>
      <c r="AE233" s="8" t="str">
        <f>IF(Screening!$AB$26="No", "Ex","")</f>
        <v/>
      </c>
      <c r="AF233" s="8" t="str">
        <f>IF(Screening!$AB$27="No", "Ex","")</f>
        <v/>
      </c>
      <c r="AG233" s="8"/>
      <c r="AH233" s="8"/>
      <c r="AI233" s="8"/>
      <c r="AJ233" s="8"/>
      <c r="AK233" s="8"/>
      <c r="AL233" s="8"/>
      <c r="AM233" s="8"/>
      <c r="AN233" s="8"/>
      <c r="AO233" s="8"/>
      <c r="AP233" s="8"/>
      <c r="AQ233" s="8"/>
      <c r="AR233" s="8"/>
      <c r="AS233" s="8"/>
      <c r="AT233" s="8"/>
      <c r="AU233" s="8"/>
      <c r="AV233" s="8"/>
      <c r="AW233" s="8" t="str">
        <f t="shared" si="3"/>
        <v/>
      </c>
    </row>
    <row r="234" spans="1:49" ht="55.2" x14ac:dyDescent="0.3">
      <c r="A234" s="8">
        <v>233</v>
      </c>
      <c r="B234" s="2" t="s">
        <v>372</v>
      </c>
      <c r="C234" s="6" t="s">
        <v>1590</v>
      </c>
      <c r="D234" s="2" t="s">
        <v>1334</v>
      </c>
      <c r="E234" s="21"/>
      <c r="F234" s="21"/>
      <c r="G234" s="21"/>
      <c r="H234" s="18"/>
      <c r="I234" s="8"/>
      <c r="J234" s="8"/>
      <c r="K234" s="8"/>
      <c r="L234" s="8"/>
      <c r="M234" s="8"/>
      <c r="N234" s="8"/>
      <c r="O234" s="8"/>
      <c r="P234" s="8"/>
      <c r="Q234" s="8"/>
      <c r="R234" s="8"/>
      <c r="S234" s="8" t="str">
        <f>IF(Screening!$AB$14="Yes", "Ex","")</f>
        <v/>
      </c>
      <c r="T234" s="8"/>
      <c r="U234" s="8" t="str">
        <f>IF(Screening!$AB$16="Yes", "Ex","")</f>
        <v/>
      </c>
      <c r="V234" s="8"/>
      <c r="W234" s="8"/>
      <c r="X234" s="8"/>
      <c r="Y234" s="8"/>
      <c r="Z234" s="8"/>
      <c r="AA234" s="8" t="str">
        <f>IF(Screening!$AB$22="Yes", "Ex","")</f>
        <v/>
      </c>
      <c r="AB234" s="8"/>
      <c r="AC234" s="8"/>
      <c r="AD234" s="8"/>
      <c r="AE234" s="8"/>
      <c r="AF234" s="8"/>
      <c r="AG234" s="8"/>
      <c r="AH234" s="8"/>
      <c r="AI234" s="8"/>
      <c r="AJ234" s="8"/>
      <c r="AK234" s="8"/>
      <c r="AL234" s="8"/>
      <c r="AM234" s="8"/>
      <c r="AN234" s="8"/>
      <c r="AO234" s="8"/>
      <c r="AP234" s="8"/>
      <c r="AQ234" s="8"/>
      <c r="AR234" s="8"/>
      <c r="AS234" s="8"/>
      <c r="AT234" s="8"/>
      <c r="AU234" s="8"/>
      <c r="AV234" s="8"/>
      <c r="AW234" s="8" t="str">
        <f t="shared" si="3"/>
        <v/>
      </c>
    </row>
    <row r="235" spans="1:49" x14ac:dyDescent="0.3">
      <c r="A235" s="8">
        <v>234</v>
      </c>
      <c r="B235" s="2" t="s">
        <v>373</v>
      </c>
      <c r="C235" s="5" t="s">
        <v>374</v>
      </c>
      <c r="D235" s="2" t="s">
        <v>1335</v>
      </c>
      <c r="E235" s="21"/>
      <c r="F235" s="21"/>
      <c r="G235" s="21"/>
      <c r="H235" s="18"/>
      <c r="I235" s="8"/>
      <c r="J235" s="8"/>
      <c r="K235" s="8"/>
      <c r="L235" s="8"/>
      <c r="M235" s="8"/>
      <c r="N235" s="8"/>
      <c r="O235" s="8"/>
      <c r="P235" s="8"/>
      <c r="Q235" s="8"/>
      <c r="R235" s="8"/>
      <c r="S235" s="8" t="str">
        <f>IF(Screening!$AB$14="Yes", "Ex","")</f>
        <v/>
      </c>
      <c r="T235" s="8"/>
      <c r="U235" s="8" t="str">
        <f>IF(Screening!$AB$16="Yes", "Ex","")</f>
        <v/>
      </c>
      <c r="V235" s="8"/>
      <c r="W235" s="8"/>
      <c r="X235" s="8"/>
      <c r="Y235" s="8"/>
      <c r="Z235" s="8"/>
      <c r="AA235" s="8" t="str">
        <f>IF(Screening!$AB$22="Yes", "Ex","")</f>
        <v/>
      </c>
      <c r="AB235" s="8"/>
      <c r="AC235" s="8"/>
      <c r="AD235" s="8"/>
      <c r="AE235" s="8"/>
      <c r="AF235" s="8"/>
      <c r="AG235" s="8"/>
      <c r="AH235" s="8"/>
      <c r="AI235" s="8"/>
      <c r="AJ235" s="8"/>
      <c r="AK235" s="8"/>
      <c r="AL235" s="8"/>
      <c r="AM235" s="8"/>
      <c r="AN235" s="8"/>
      <c r="AO235" s="8"/>
      <c r="AP235" s="8"/>
      <c r="AQ235" s="8"/>
      <c r="AR235" s="8"/>
      <c r="AS235" s="8"/>
      <c r="AT235" s="8"/>
      <c r="AU235" s="8"/>
      <c r="AV235" s="8"/>
      <c r="AW235" s="8" t="str">
        <f t="shared" si="3"/>
        <v/>
      </c>
    </row>
    <row r="236" spans="1:49" x14ac:dyDescent="0.3">
      <c r="A236" s="8">
        <v>235</v>
      </c>
      <c r="B236" s="2" t="s">
        <v>375</v>
      </c>
      <c r="C236" s="6" t="s">
        <v>1589</v>
      </c>
      <c r="D236" s="2" t="s">
        <v>1336</v>
      </c>
      <c r="E236" s="21"/>
      <c r="F236" s="21"/>
      <c r="G236" s="21"/>
      <c r="H236" s="18"/>
      <c r="I236" s="8"/>
      <c r="J236" s="8"/>
      <c r="K236" s="8"/>
      <c r="L236" s="8"/>
      <c r="M236" s="8"/>
      <c r="N236" s="8"/>
      <c r="O236" s="8"/>
      <c r="P236" s="8"/>
      <c r="Q236" s="8"/>
      <c r="R236" s="8"/>
      <c r="S236" s="8" t="str">
        <f>IF(Screening!$AB$14="Yes", "Ex","")</f>
        <v/>
      </c>
      <c r="T236" s="8"/>
      <c r="U236" s="8" t="str">
        <f>IF(Screening!$AB$16="Yes", "Ex","")</f>
        <v/>
      </c>
      <c r="V236" s="8"/>
      <c r="W236" s="8"/>
      <c r="X236" s="8"/>
      <c r="Y236" s="8"/>
      <c r="Z236" s="8"/>
      <c r="AA236" s="8" t="str">
        <f>IF(Screening!$AB$22="Yes", "Ex","")</f>
        <v/>
      </c>
      <c r="AB236" s="8"/>
      <c r="AC236" s="8"/>
      <c r="AD236" s="8"/>
      <c r="AE236" s="8"/>
      <c r="AF236" s="8"/>
      <c r="AG236" s="8" t="str">
        <f>IF(AND(Screening!$AB$28="No",Screening!$AB$29="No",Screening!$AB$33="No"),"Ex","")</f>
        <v/>
      </c>
      <c r="AH236" s="8"/>
      <c r="AI236" s="8"/>
      <c r="AJ236" s="8"/>
      <c r="AK236" s="8"/>
      <c r="AL236" s="8"/>
      <c r="AM236" s="8"/>
      <c r="AN236" s="8"/>
      <c r="AO236" s="8"/>
      <c r="AP236" s="8"/>
      <c r="AQ236" s="8"/>
      <c r="AR236" s="8"/>
      <c r="AS236" s="8"/>
      <c r="AT236" s="8"/>
      <c r="AU236" s="8"/>
      <c r="AV236" s="8"/>
      <c r="AW236" s="8" t="str">
        <f t="shared" si="3"/>
        <v/>
      </c>
    </row>
    <row r="237" spans="1:49" ht="41.4" x14ac:dyDescent="0.3">
      <c r="A237" s="8">
        <v>236</v>
      </c>
      <c r="B237" s="2" t="s">
        <v>1337</v>
      </c>
      <c r="C237" s="5" t="s">
        <v>376</v>
      </c>
      <c r="D237" s="2" t="s">
        <v>1338</v>
      </c>
      <c r="E237" s="21"/>
      <c r="F237" s="21"/>
      <c r="G237" s="21"/>
      <c r="H237" s="18"/>
      <c r="I237" s="8"/>
      <c r="J237" s="8"/>
      <c r="K237" s="8"/>
      <c r="L237" s="8"/>
      <c r="M237" s="8"/>
      <c r="N237" s="8"/>
      <c r="O237" s="8"/>
      <c r="P237" s="8"/>
      <c r="Q237" s="8"/>
      <c r="R237" s="8"/>
      <c r="S237" s="8" t="str">
        <f>IF(Screening!$AB$14="Yes", "Ex","")</f>
        <v/>
      </c>
      <c r="T237" s="8"/>
      <c r="U237" s="8" t="str">
        <f>IF(Screening!$AB$16="Yes", "Ex","")</f>
        <v/>
      </c>
      <c r="V237" s="8"/>
      <c r="W237" s="8"/>
      <c r="X237" s="8"/>
      <c r="Y237" s="8"/>
      <c r="Z237" s="8"/>
      <c r="AA237" s="8" t="str">
        <f>IF(Screening!$AB$22="Yes", "Ex","")</f>
        <v/>
      </c>
      <c r="AB237" s="8"/>
      <c r="AC237" s="8"/>
      <c r="AD237" s="8"/>
      <c r="AE237" s="8"/>
      <c r="AF237" s="8"/>
      <c r="AG237" s="8" t="str">
        <f>IF(AND(Screening!$AB$28="No",Screening!$AB$29="No",Screening!$AB$33="No"),"Ex","")</f>
        <v/>
      </c>
      <c r="AH237" s="8"/>
      <c r="AI237" s="8"/>
      <c r="AJ237" s="8"/>
      <c r="AK237" s="8"/>
      <c r="AL237" s="8"/>
      <c r="AM237" s="8"/>
      <c r="AN237" s="8"/>
      <c r="AO237" s="8"/>
      <c r="AP237" s="8"/>
      <c r="AQ237" s="8"/>
      <c r="AR237" s="8"/>
      <c r="AS237" s="8"/>
      <c r="AT237" s="8"/>
      <c r="AU237" s="8"/>
      <c r="AV237" s="8"/>
      <c r="AW237" s="8" t="str">
        <f t="shared" si="3"/>
        <v/>
      </c>
    </row>
    <row r="238" spans="1:49" ht="41.4" x14ac:dyDescent="0.3">
      <c r="A238" s="8">
        <v>237</v>
      </c>
      <c r="B238" s="2" t="s">
        <v>1339</v>
      </c>
      <c r="C238" s="5" t="s">
        <v>377</v>
      </c>
      <c r="D238" s="2" t="s">
        <v>1340</v>
      </c>
      <c r="E238" s="21"/>
      <c r="F238" s="21"/>
      <c r="G238" s="21"/>
      <c r="H238" s="18"/>
      <c r="I238" s="8"/>
      <c r="J238" s="8"/>
      <c r="K238" s="8"/>
      <c r="L238" s="8"/>
      <c r="M238" s="8"/>
      <c r="N238" s="8"/>
      <c r="O238" s="8"/>
      <c r="P238" s="8"/>
      <c r="Q238" s="8"/>
      <c r="R238" s="8"/>
      <c r="S238" s="8" t="str">
        <f>IF(Screening!$AB$14="Yes", "Ex","")</f>
        <v/>
      </c>
      <c r="T238" s="8"/>
      <c r="U238" s="8" t="str">
        <f>IF(Screening!$AB$16="Yes", "Ex","")</f>
        <v/>
      </c>
      <c r="V238" s="8"/>
      <c r="W238" s="8"/>
      <c r="X238" s="8"/>
      <c r="Y238" s="8"/>
      <c r="Z238" s="8"/>
      <c r="AA238" s="8" t="str">
        <f>IF(Screening!$AB$22="Yes", "Ex","")</f>
        <v/>
      </c>
      <c r="AB238" s="8"/>
      <c r="AC238" s="8"/>
      <c r="AD238" s="8"/>
      <c r="AE238" s="8"/>
      <c r="AF238" s="8"/>
      <c r="AG238" s="8" t="str">
        <f>IF(AND(Screening!$AB$28="No",Screening!$AB$29="No",Screening!$AB$33="No"),"Ex","")</f>
        <v/>
      </c>
      <c r="AH238" s="8"/>
      <c r="AI238" s="8"/>
      <c r="AJ238" s="8"/>
      <c r="AK238" s="8"/>
      <c r="AL238" s="8"/>
      <c r="AM238" s="8"/>
      <c r="AN238" s="8"/>
      <c r="AO238" s="8"/>
      <c r="AP238" s="8"/>
      <c r="AQ238" s="8"/>
      <c r="AR238" s="8"/>
      <c r="AS238" s="8"/>
      <c r="AT238" s="8"/>
      <c r="AU238" s="8"/>
      <c r="AV238" s="8"/>
      <c r="AW238" s="8" t="str">
        <f t="shared" si="3"/>
        <v/>
      </c>
    </row>
    <row r="239" spans="1:49" ht="41.4" x14ac:dyDescent="0.3">
      <c r="A239" s="8">
        <v>238</v>
      </c>
      <c r="B239" s="2" t="s">
        <v>1341</v>
      </c>
      <c r="C239" s="5" t="s">
        <v>378</v>
      </c>
      <c r="D239" s="2" t="s">
        <v>1342</v>
      </c>
      <c r="E239" s="21"/>
      <c r="F239" s="21"/>
      <c r="G239" s="21"/>
      <c r="H239" s="18"/>
      <c r="I239" s="8"/>
      <c r="J239" s="8"/>
      <c r="K239" s="8"/>
      <c r="L239" s="8"/>
      <c r="M239" s="8"/>
      <c r="N239" s="8"/>
      <c r="O239" s="8"/>
      <c r="P239" s="8"/>
      <c r="Q239" s="8"/>
      <c r="R239" s="8"/>
      <c r="S239" s="8" t="str">
        <f>IF(Screening!$AB$14="Yes", "Ex","")</f>
        <v/>
      </c>
      <c r="T239" s="8"/>
      <c r="U239" s="8" t="str">
        <f>IF(Screening!$AB$16="Yes", "Ex","")</f>
        <v/>
      </c>
      <c r="V239" s="8"/>
      <c r="W239" s="8"/>
      <c r="X239" s="8"/>
      <c r="Y239" s="8"/>
      <c r="Z239" s="8"/>
      <c r="AA239" s="8" t="str">
        <f>IF(Screening!$AB$22="Yes", "Ex","")</f>
        <v/>
      </c>
      <c r="AB239" s="8"/>
      <c r="AC239" s="8"/>
      <c r="AD239" s="8"/>
      <c r="AE239" s="8"/>
      <c r="AF239" s="8"/>
      <c r="AG239" s="8" t="str">
        <f>IF(AND(Screening!$AB$28="No",Screening!$AB$29="No",Screening!$AB$33="No"),"Ex","")</f>
        <v/>
      </c>
      <c r="AH239" s="8"/>
      <c r="AI239" s="8"/>
      <c r="AJ239" s="8"/>
      <c r="AK239" s="8"/>
      <c r="AL239" s="8"/>
      <c r="AM239" s="8"/>
      <c r="AN239" s="8"/>
      <c r="AO239" s="8"/>
      <c r="AP239" s="8"/>
      <c r="AQ239" s="8"/>
      <c r="AR239" s="8"/>
      <c r="AS239" s="8"/>
      <c r="AT239" s="8"/>
      <c r="AU239" s="8"/>
      <c r="AV239" s="8"/>
      <c r="AW239" s="8" t="str">
        <f t="shared" si="3"/>
        <v/>
      </c>
    </row>
    <row r="240" spans="1:49" ht="27.6" x14ac:dyDescent="0.3">
      <c r="A240" s="8">
        <v>239</v>
      </c>
      <c r="B240" s="2" t="s">
        <v>379</v>
      </c>
      <c r="C240" s="5" t="s">
        <v>380</v>
      </c>
      <c r="D240" s="2" t="s">
        <v>1343</v>
      </c>
      <c r="E240" s="21"/>
      <c r="F240" s="21"/>
      <c r="G240" s="21"/>
      <c r="H240" s="18"/>
      <c r="I240" s="8"/>
      <c r="J240" s="8"/>
      <c r="K240" s="8"/>
      <c r="L240" s="8"/>
      <c r="M240" s="8"/>
      <c r="N240" s="8"/>
      <c r="O240" s="8"/>
      <c r="P240" s="8"/>
      <c r="Q240" s="8"/>
      <c r="R240" s="8"/>
      <c r="S240" s="8" t="str">
        <f>IF(Screening!$AB$14="Yes", "Ex","")</f>
        <v/>
      </c>
      <c r="T240" s="8"/>
      <c r="U240" s="8" t="str">
        <f>IF(Screening!$AB$16="Yes", "Ex","")</f>
        <v/>
      </c>
      <c r="V240" s="8"/>
      <c r="W240" s="8"/>
      <c r="X240" s="8"/>
      <c r="Y240" s="8"/>
      <c r="Z240" s="8"/>
      <c r="AA240" s="8" t="str">
        <f>IF(Screening!$AB$22="Yes", "Ex","")</f>
        <v/>
      </c>
      <c r="AB240" s="8"/>
      <c r="AC240" s="8"/>
      <c r="AD240" s="8"/>
      <c r="AE240" s="8"/>
      <c r="AF240" s="8"/>
      <c r="AG240" s="8" t="str">
        <f>IF(AND(Screening!$AB$28="No",Screening!$AB$29="No",Screening!$AB$33="No"),"Ex","")</f>
        <v/>
      </c>
      <c r="AH240" s="8"/>
      <c r="AI240" s="8"/>
      <c r="AJ240" s="8"/>
      <c r="AK240" s="8"/>
      <c r="AL240" s="8"/>
      <c r="AM240" s="8"/>
      <c r="AN240" s="8"/>
      <c r="AO240" s="8"/>
      <c r="AP240" s="8"/>
      <c r="AQ240" s="8"/>
      <c r="AR240" s="8"/>
      <c r="AS240" s="8"/>
      <c r="AT240" s="8"/>
      <c r="AU240" s="8"/>
      <c r="AV240" s="8"/>
      <c r="AW240" s="8" t="str">
        <f t="shared" si="3"/>
        <v/>
      </c>
    </row>
    <row r="241" spans="1:49" ht="55.2" x14ac:dyDescent="0.3">
      <c r="A241" s="8">
        <v>240</v>
      </c>
      <c r="B241" s="2" t="s">
        <v>381</v>
      </c>
      <c r="C241" s="5" t="s">
        <v>1344</v>
      </c>
      <c r="D241" s="2" t="s">
        <v>1345</v>
      </c>
      <c r="E241" s="21"/>
      <c r="F241" s="21"/>
      <c r="G241" s="21"/>
      <c r="H241" s="18"/>
      <c r="I241" s="8"/>
      <c r="J241" s="8"/>
      <c r="K241" s="8"/>
      <c r="L241" s="8"/>
      <c r="M241" s="8"/>
      <c r="N241" s="8"/>
      <c r="O241" s="8"/>
      <c r="P241" s="8"/>
      <c r="Q241" s="8"/>
      <c r="R241" s="8"/>
      <c r="S241" s="8" t="str">
        <f>IF(Screening!$AB$14="Yes", "Ex","")</f>
        <v/>
      </c>
      <c r="T241" s="8"/>
      <c r="U241" s="8" t="str">
        <f>IF(Screening!$AB$16="Yes", "Ex","")</f>
        <v/>
      </c>
      <c r="V241" s="8"/>
      <c r="W241" s="8"/>
      <c r="X241" s="8"/>
      <c r="Y241" s="8"/>
      <c r="Z241" s="8"/>
      <c r="AA241" s="8" t="str">
        <f>IF(Screening!$AB$22="Yes", "Ex","")</f>
        <v/>
      </c>
      <c r="AB241" s="8"/>
      <c r="AC241" s="8"/>
      <c r="AD241" s="8"/>
      <c r="AE241" s="8"/>
      <c r="AF241" s="8"/>
      <c r="AG241" s="8" t="str">
        <f>IF(AND(Screening!$AB$28="No",Screening!$AB$29="No",Screening!$AB$33="No"),"Ex","")</f>
        <v/>
      </c>
      <c r="AH241" s="8"/>
      <c r="AI241" s="8"/>
      <c r="AJ241" s="8"/>
      <c r="AK241" s="8"/>
      <c r="AL241" s="8"/>
      <c r="AM241" s="8"/>
      <c r="AN241" s="8"/>
      <c r="AO241" s="8"/>
      <c r="AP241" s="8"/>
      <c r="AQ241" s="8"/>
      <c r="AR241" s="8"/>
      <c r="AS241" s="8"/>
      <c r="AT241" s="8"/>
      <c r="AU241" s="8"/>
      <c r="AV241" s="8"/>
      <c r="AW241" s="8" t="str">
        <f t="shared" si="3"/>
        <v/>
      </c>
    </row>
    <row r="242" spans="1:49" ht="27.6" x14ac:dyDescent="0.3">
      <c r="A242" s="8">
        <v>241</v>
      </c>
      <c r="B242" s="2" t="s">
        <v>382</v>
      </c>
      <c r="C242" s="6" t="s">
        <v>1588</v>
      </c>
      <c r="D242" s="2" t="s">
        <v>1346</v>
      </c>
      <c r="E242" s="21"/>
      <c r="F242" s="21"/>
      <c r="G242" s="21"/>
      <c r="H242" s="18"/>
      <c r="I242" s="8"/>
      <c r="J242" s="8"/>
      <c r="K242" s="8"/>
      <c r="L242" s="8"/>
      <c r="M242" s="8"/>
      <c r="N242" s="8"/>
      <c r="O242" s="8"/>
      <c r="P242" s="8"/>
      <c r="Q242" s="8"/>
      <c r="R242" s="8"/>
      <c r="S242" s="8" t="str">
        <f>IF(Screening!$AB$14="Yes", "Ex","")</f>
        <v/>
      </c>
      <c r="T242" s="8"/>
      <c r="U242" s="8" t="str">
        <f>IF(Screening!$AB$16="Yes", "Ex","")</f>
        <v/>
      </c>
      <c r="V242" s="8"/>
      <c r="W242" s="8"/>
      <c r="X242" s="8"/>
      <c r="Y242" s="8"/>
      <c r="Z242" s="8"/>
      <c r="AA242" s="8" t="str">
        <f>IF(Screening!$AB$22="Yes", "Ex","")</f>
        <v/>
      </c>
      <c r="AB242" s="8"/>
      <c r="AC242" s="8"/>
      <c r="AD242" s="8"/>
      <c r="AE242" s="8"/>
      <c r="AF242" s="8"/>
      <c r="AG242" s="8"/>
      <c r="AH242" s="8"/>
      <c r="AI242" s="8" t="str">
        <f>IF(Screening!$AB$30="No", "Ex","")</f>
        <v/>
      </c>
      <c r="AJ242" s="8"/>
      <c r="AK242" s="8"/>
      <c r="AL242" s="8"/>
      <c r="AM242" s="8"/>
      <c r="AN242" s="8"/>
      <c r="AO242" s="8"/>
      <c r="AP242" s="8"/>
      <c r="AQ242" s="8"/>
      <c r="AR242" s="8"/>
      <c r="AS242" s="8"/>
      <c r="AT242" s="8"/>
      <c r="AU242" s="8"/>
      <c r="AV242" s="8"/>
      <c r="AW242" s="8" t="str">
        <f t="shared" si="3"/>
        <v/>
      </c>
    </row>
    <row r="243" spans="1:49" ht="27.6" x14ac:dyDescent="0.3">
      <c r="A243" s="8">
        <v>242</v>
      </c>
      <c r="B243" s="2" t="s">
        <v>383</v>
      </c>
      <c r="C243" s="5" t="s">
        <v>1587</v>
      </c>
      <c r="D243" s="2" t="s">
        <v>1347</v>
      </c>
      <c r="E243" s="21"/>
      <c r="F243" s="21"/>
      <c r="G243" s="21"/>
      <c r="H243" s="18"/>
      <c r="I243" s="8"/>
      <c r="J243" s="8"/>
      <c r="K243" s="8"/>
      <c r="L243" s="8"/>
      <c r="M243" s="8"/>
      <c r="N243" s="8"/>
      <c r="O243" s="8"/>
      <c r="P243" s="8"/>
      <c r="Q243" s="8"/>
      <c r="R243" s="8"/>
      <c r="S243" s="8" t="str">
        <f>IF(Screening!$AB$14="Yes", "Ex","")</f>
        <v/>
      </c>
      <c r="T243" s="8"/>
      <c r="U243" s="8" t="str">
        <f>IF(Screening!$AB$16="Yes", "Ex","")</f>
        <v/>
      </c>
      <c r="V243" s="8"/>
      <c r="W243" s="8"/>
      <c r="X243" s="8"/>
      <c r="Y243" s="8"/>
      <c r="Z243" s="8"/>
      <c r="AA243" s="8" t="str">
        <f>IF(Screening!$AB$22="Yes", "Ex","")</f>
        <v/>
      </c>
      <c r="AB243" s="8"/>
      <c r="AC243" s="8"/>
      <c r="AD243" s="8"/>
      <c r="AE243" s="8"/>
      <c r="AF243" s="8"/>
      <c r="AG243" s="8"/>
      <c r="AH243" s="8"/>
      <c r="AI243" s="8" t="str">
        <f>IF(Screening!$AB$30="No", "Ex","")</f>
        <v/>
      </c>
      <c r="AJ243" s="8"/>
      <c r="AK243" s="8"/>
      <c r="AL243" s="8"/>
      <c r="AM243" s="8"/>
      <c r="AN243" s="8"/>
      <c r="AO243" s="8"/>
      <c r="AP243" s="8"/>
      <c r="AQ243" s="8"/>
      <c r="AR243" s="8"/>
      <c r="AS243" s="8"/>
      <c r="AT243" s="8"/>
      <c r="AU243" s="8"/>
      <c r="AV243" s="8"/>
      <c r="AW243" s="8" t="str">
        <f t="shared" si="3"/>
        <v/>
      </c>
    </row>
    <row r="244" spans="1:49" ht="27.6" x14ac:dyDescent="0.3">
      <c r="A244" s="8">
        <v>243</v>
      </c>
      <c r="B244" s="2" t="s">
        <v>384</v>
      </c>
      <c r="C244" s="5" t="s">
        <v>1586</v>
      </c>
      <c r="D244" s="2" t="s">
        <v>1348</v>
      </c>
      <c r="E244" s="21"/>
      <c r="F244" s="21"/>
      <c r="G244" s="21"/>
      <c r="H244" s="18"/>
      <c r="I244" s="8"/>
      <c r="J244" s="8"/>
      <c r="K244" s="8"/>
      <c r="L244" s="8"/>
      <c r="M244" s="8"/>
      <c r="N244" s="8"/>
      <c r="O244" s="8"/>
      <c r="P244" s="8"/>
      <c r="Q244" s="8"/>
      <c r="R244" s="8"/>
      <c r="S244" s="8" t="str">
        <f>IF(Screening!$AB$14="Yes", "Ex","")</f>
        <v/>
      </c>
      <c r="T244" s="8"/>
      <c r="U244" s="8" t="str">
        <f>IF(Screening!$AB$16="Yes", "Ex","")</f>
        <v/>
      </c>
      <c r="V244" s="8"/>
      <c r="W244" s="8"/>
      <c r="X244" s="8"/>
      <c r="Y244" s="8"/>
      <c r="Z244" s="8"/>
      <c r="AA244" s="8" t="str">
        <f>IF(Screening!$AB$22="Yes", "Ex","")</f>
        <v/>
      </c>
      <c r="AB244" s="8"/>
      <c r="AC244" s="8"/>
      <c r="AD244" s="8"/>
      <c r="AE244" s="8"/>
      <c r="AF244" s="8"/>
      <c r="AG244" s="8"/>
      <c r="AH244" s="8"/>
      <c r="AI244" s="8" t="str">
        <f>IF(Screening!$AB$30="No", "Ex","")</f>
        <v/>
      </c>
      <c r="AJ244" s="8"/>
      <c r="AK244" s="8"/>
      <c r="AL244" s="8"/>
      <c r="AM244" s="8"/>
      <c r="AN244" s="8"/>
      <c r="AO244" s="8"/>
      <c r="AP244" s="8"/>
      <c r="AQ244" s="8"/>
      <c r="AR244" s="8"/>
      <c r="AS244" s="8"/>
      <c r="AT244" s="8"/>
      <c r="AU244" s="8"/>
      <c r="AV244" s="8"/>
      <c r="AW244" s="8" t="str">
        <f t="shared" si="3"/>
        <v/>
      </c>
    </row>
    <row r="245" spans="1:49" ht="69" x14ac:dyDescent="0.3">
      <c r="A245" s="8">
        <v>244</v>
      </c>
      <c r="B245" s="2" t="s">
        <v>385</v>
      </c>
      <c r="C245" s="6" t="s">
        <v>1585</v>
      </c>
      <c r="D245" s="2" t="s">
        <v>1349</v>
      </c>
      <c r="E245" s="21"/>
      <c r="F245" s="21"/>
      <c r="G245" s="21"/>
      <c r="H245" s="18"/>
      <c r="I245" s="8"/>
      <c r="J245" s="8"/>
      <c r="K245" s="8"/>
      <c r="L245" s="8"/>
      <c r="M245" s="8"/>
      <c r="N245" s="8"/>
      <c r="O245" s="8"/>
      <c r="P245" s="8"/>
      <c r="Q245" s="8"/>
      <c r="R245" s="8"/>
      <c r="S245" s="8" t="str">
        <f>IF(Screening!$AB$14="Yes", "Ex","")</f>
        <v/>
      </c>
      <c r="T245" s="8"/>
      <c r="U245" s="8" t="str">
        <f>IF(Screening!$AB$16="Yes", "Ex","")</f>
        <v/>
      </c>
      <c r="V245" s="8"/>
      <c r="W245" s="8"/>
      <c r="X245" s="8"/>
      <c r="Y245" s="8"/>
      <c r="Z245" s="8"/>
      <c r="AA245" s="8" t="str">
        <f>IF(Screening!$AB$22="Yes", "Ex","")</f>
        <v/>
      </c>
      <c r="AB245" s="8"/>
      <c r="AC245" s="8"/>
      <c r="AD245" s="8"/>
      <c r="AE245" s="8"/>
      <c r="AF245" s="8"/>
      <c r="AG245" s="8"/>
      <c r="AH245" s="8"/>
      <c r="AI245" s="8" t="str">
        <f>IF(Screening!$AB$30="No", "Ex","")</f>
        <v/>
      </c>
      <c r="AJ245" s="8"/>
      <c r="AK245" s="8"/>
      <c r="AL245" s="8"/>
      <c r="AM245" s="8"/>
      <c r="AN245" s="8"/>
      <c r="AO245" s="8"/>
      <c r="AP245" s="8"/>
      <c r="AQ245" s="8"/>
      <c r="AR245" s="8"/>
      <c r="AS245" s="8"/>
      <c r="AT245" s="8"/>
      <c r="AU245" s="8"/>
      <c r="AV245" s="8"/>
      <c r="AW245" s="8" t="str">
        <f t="shared" si="3"/>
        <v/>
      </c>
    </row>
    <row r="246" spans="1:49" ht="151.80000000000001" x14ac:dyDescent="0.3">
      <c r="A246" s="8">
        <v>245</v>
      </c>
      <c r="B246" s="2" t="s">
        <v>386</v>
      </c>
      <c r="C246" s="5" t="s">
        <v>1433</v>
      </c>
      <c r="D246" s="2" t="s">
        <v>1350</v>
      </c>
      <c r="E246" s="21"/>
      <c r="F246" s="21"/>
      <c r="G246" s="21"/>
      <c r="H246" s="18"/>
      <c r="I246" s="8"/>
      <c r="J246" s="8"/>
      <c r="K246" s="8"/>
      <c r="L246" s="8"/>
      <c r="M246" s="8"/>
      <c r="N246" s="8"/>
      <c r="O246" s="8"/>
      <c r="P246" s="8"/>
      <c r="Q246" s="8"/>
      <c r="R246" s="8"/>
      <c r="S246" s="8" t="str">
        <f>IF(Screening!$AB$14="Yes", "Ex","")</f>
        <v/>
      </c>
      <c r="T246" s="8"/>
      <c r="U246" s="8" t="str">
        <f>IF(Screening!$AB$16="Yes", "Ex","")</f>
        <v/>
      </c>
      <c r="V246" s="8"/>
      <c r="W246" s="8"/>
      <c r="X246" s="8"/>
      <c r="Y246" s="8"/>
      <c r="Z246" s="8"/>
      <c r="AA246" s="8" t="str">
        <f>IF(Screening!$AB$22="Yes", "Ex","")</f>
        <v/>
      </c>
      <c r="AB246" s="8"/>
      <c r="AC246" s="8"/>
      <c r="AD246" s="8"/>
      <c r="AE246" s="8"/>
      <c r="AF246" s="8"/>
      <c r="AG246" s="8"/>
      <c r="AH246" s="8"/>
      <c r="AI246" s="8" t="str">
        <f>IF(Screening!$AB$30="No", "Ex","")</f>
        <v/>
      </c>
      <c r="AJ246" s="8"/>
      <c r="AK246" s="8"/>
      <c r="AL246" s="8"/>
      <c r="AM246" s="8"/>
      <c r="AN246" s="8"/>
      <c r="AO246" s="8"/>
      <c r="AP246" s="8"/>
      <c r="AQ246" s="8"/>
      <c r="AR246" s="8"/>
      <c r="AS246" s="8"/>
      <c r="AT246" s="8"/>
      <c r="AU246" s="8"/>
      <c r="AV246" s="8"/>
      <c r="AW246" s="8" t="str">
        <f t="shared" si="3"/>
        <v/>
      </c>
    </row>
    <row r="247" spans="1:49" ht="82.8" x14ac:dyDescent="0.3">
      <c r="A247" s="8">
        <v>246</v>
      </c>
      <c r="B247" s="2" t="s">
        <v>387</v>
      </c>
      <c r="C247" s="4" t="s">
        <v>1584</v>
      </c>
      <c r="D247" s="2" t="s">
        <v>388</v>
      </c>
      <c r="E247" s="21"/>
      <c r="F247" s="21"/>
      <c r="G247" s="21"/>
      <c r="H247" s="1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t="str">
        <f t="shared" si="3"/>
        <v/>
      </c>
    </row>
    <row r="248" spans="1:49" ht="55.2" x14ac:dyDescent="0.3">
      <c r="A248" s="8">
        <v>247</v>
      </c>
      <c r="B248" s="2" t="s">
        <v>389</v>
      </c>
      <c r="C248" s="4" t="s">
        <v>1583</v>
      </c>
      <c r="D248" s="2" t="s">
        <v>390</v>
      </c>
      <c r="E248" s="21"/>
      <c r="F248" s="21"/>
      <c r="G248" s="21"/>
      <c r="H248" s="1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t="str">
        <f t="shared" si="3"/>
        <v/>
      </c>
    </row>
    <row r="249" spans="1:49" ht="41.4" x14ac:dyDescent="0.3">
      <c r="A249" s="8">
        <v>248</v>
      </c>
      <c r="B249" s="2" t="s">
        <v>391</v>
      </c>
      <c r="C249" s="4" t="s">
        <v>1582</v>
      </c>
      <c r="D249" s="2" t="s">
        <v>392</v>
      </c>
      <c r="E249" s="21"/>
      <c r="F249" s="21"/>
      <c r="G249" s="21"/>
      <c r="H249" s="1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t="str">
        <f t="shared" si="3"/>
        <v/>
      </c>
    </row>
    <row r="250" spans="1:49" ht="27.6" x14ac:dyDescent="0.3">
      <c r="A250" s="8">
        <v>249</v>
      </c>
      <c r="B250" s="2" t="s">
        <v>393</v>
      </c>
      <c r="C250" s="2" t="s">
        <v>394</v>
      </c>
      <c r="D250" s="2" t="s">
        <v>395</v>
      </c>
      <c r="E250" s="21"/>
      <c r="F250" s="21"/>
      <c r="G250" s="21"/>
      <c r="H250" s="1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t="str">
        <f t="shared" si="3"/>
        <v/>
      </c>
    </row>
    <row r="251" spans="1:49" ht="55.2" x14ac:dyDescent="0.3">
      <c r="A251" s="8">
        <v>250</v>
      </c>
      <c r="B251" s="2" t="s">
        <v>396</v>
      </c>
      <c r="C251" s="2" t="s">
        <v>397</v>
      </c>
      <c r="D251" s="2" t="s">
        <v>398</v>
      </c>
      <c r="E251" s="21"/>
      <c r="F251" s="21"/>
      <c r="G251" s="21"/>
      <c r="H251" s="1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t="str">
        <f t="shared" si="3"/>
        <v/>
      </c>
    </row>
    <row r="252" spans="1:49" ht="27.6" x14ac:dyDescent="0.3">
      <c r="A252" s="8">
        <v>251</v>
      </c>
      <c r="B252" s="2" t="s">
        <v>399</v>
      </c>
      <c r="C252" s="4" t="s">
        <v>1581</v>
      </c>
      <c r="D252" s="2" t="s">
        <v>400</v>
      </c>
      <c r="E252" s="21"/>
      <c r="F252" s="21"/>
      <c r="G252" s="21"/>
      <c r="H252" s="1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t="str">
        <f t="shared" si="3"/>
        <v/>
      </c>
    </row>
    <row r="253" spans="1:49" ht="55.2" x14ac:dyDescent="0.3">
      <c r="A253" s="8">
        <v>252</v>
      </c>
      <c r="B253" s="2" t="s">
        <v>401</v>
      </c>
      <c r="C253" s="4" t="s">
        <v>1580</v>
      </c>
      <c r="D253" s="2" t="s">
        <v>402</v>
      </c>
      <c r="E253" s="21"/>
      <c r="F253" s="21"/>
      <c r="G253" s="21"/>
      <c r="H253" s="1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t="str">
        <f t="shared" si="3"/>
        <v/>
      </c>
    </row>
    <row r="254" spans="1:49" x14ac:dyDescent="0.3">
      <c r="A254" s="8">
        <v>253</v>
      </c>
      <c r="B254" s="2" t="s">
        <v>403</v>
      </c>
      <c r="C254" s="4" t="s">
        <v>1579</v>
      </c>
      <c r="D254" s="2" t="s">
        <v>404</v>
      </c>
      <c r="E254" s="21"/>
      <c r="F254" s="21"/>
      <c r="G254" s="21"/>
      <c r="H254" s="1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t="str">
        <f t="shared" si="3"/>
        <v/>
      </c>
    </row>
    <row r="255" spans="1:49" ht="41.4" x14ac:dyDescent="0.3">
      <c r="A255" s="8">
        <v>254</v>
      </c>
      <c r="B255" s="2" t="s">
        <v>405</v>
      </c>
      <c r="C255" s="2" t="s">
        <v>406</v>
      </c>
      <c r="D255" s="2" t="s">
        <v>407</v>
      </c>
      <c r="E255" s="21"/>
      <c r="F255" s="21"/>
      <c r="G255" s="21"/>
      <c r="H255" s="1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t="str">
        <f t="shared" si="3"/>
        <v/>
      </c>
    </row>
    <row r="256" spans="1:49" ht="41.4" x14ac:dyDescent="0.3">
      <c r="A256" s="8">
        <v>255</v>
      </c>
      <c r="B256" s="2" t="s">
        <v>408</v>
      </c>
      <c r="C256" s="2" t="s">
        <v>409</v>
      </c>
      <c r="D256" s="2" t="s">
        <v>410</v>
      </c>
      <c r="E256" s="21"/>
      <c r="F256" s="21"/>
      <c r="G256" s="21"/>
      <c r="H256" s="1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t="str">
        <f t="shared" si="3"/>
        <v/>
      </c>
    </row>
    <row r="257" spans="1:49" ht="27.6" x14ac:dyDescent="0.3">
      <c r="A257" s="8">
        <v>256</v>
      </c>
      <c r="B257" s="2" t="s">
        <v>411</v>
      </c>
      <c r="C257" s="4" t="s">
        <v>1578</v>
      </c>
      <c r="D257" s="2" t="s">
        <v>412</v>
      </c>
      <c r="E257" s="21"/>
      <c r="F257" s="21"/>
      <c r="G257" s="21"/>
      <c r="H257" s="1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t="str">
        <f t="shared" si="3"/>
        <v/>
      </c>
    </row>
    <row r="258" spans="1:49" ht="55.2" x14ac:dyDescent="0.3">
      <c r="A258" s="8">
        <v>257</v>
      </c>
      <c r="B258" s="2" t="s">
        <v>1351</v>
      </c>
      <c r="C258" s="6" t="s">
        <v>1577</v>
      </c>
      <c r="D258" s="2" t="s">
        <v>1352</v>
      </c>
      <c r="E258" s="21"/>
      <c r="F258" s="21"/>
      <c r="G258" s="21"/>
      <c r="H258" s="1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t="str">
        <f t="shared" ref="AW258:AW321" si="4">IF(OR(I258="Ex",J258="Ex",K258="Ex",L258="Ex",M258="Ex",N258="Ex",O258="Ex",P258="Ex",Q258="Ex",R258="Ex",S258="Ex",T258="Ex",U258="Ex",V258="Ex",W258="Ex",X258="Ex",Y258="Ex",Z258="Ex",AA258="Ex",AB258="Ex",AC258="Ex",AD258="Ex",AE258="Ex",AF258="Ex",AG258="Ex",AH258="Ex",AI258="Ex",AJ258="Ex",AK258="Ex",AL258="Ex",AM258="Ex",AN258="Ex",AO258="Ex",AP258="Ex",AQ258="Ex",AR258="Ex",AS258="Ex",AT258="Ex",AU258="Ex",AV258="Ex"), "Ex","")</f>
        <v/>
      </c>
    </row>
    <row r="259" spans="1:49" x14ac:dyDescent="0.3">
      <c r="A259" s="8">
        <v>258</v>
      </c>
      <c r="B259" s="2" t="s">
        <v>413</v>
      </c>
      <c r="C259" s="12" t="s">
        <v>1197</v>
      </c>
      <c r="D259" s="2" t="s">
        <v>414</v>
      </c>
      <c r="E259" s="21"/>
      <c r="F259" s="21"/>
      <c r="G259" s="21"/>
      <c r="H259" s="1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t="str">
        <f t="shared" si="4"/>
        <v/>
      </c>
    </row>
    <row r="260" spans="1:49" ht="82.8" x14ac:dyDescent="0.3">
      <c r="A260" s="8">
        <v>259</v>
      </c>
      <c r="B260" s="2" t="s">
        <v>415</v>
      </c>
      <c r="C260" s="4" t="s">
        <v>1576</v>
      </c>
      <c r="D260" s="2" t="s">
        <v>416</v>
      </c>
      <c r="E260" s="21"/>
      <c r="F260" s="21"/>
      <c r="G260" s="21"/>
      <c r="H260" s="1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t="str">
        <f t="shared" si="4"/>
        <v/>
      </c>
    </row>
    <row r="261" spans="1:49" ht="124.2" x14ac:dyDescent="0.3">
      <c r="A261" s="8">
        <v>260</v>
      </c>
      <c r="B261" s="2" t="s">
        <v>417</v>
      </c>
      <c r="C261" s="2" t="s">
        <v>418</v>
      </c>
      <c r="D261" s="2" t="s">
        <v>419</v>
      </c>
      <c r="E261" s="21"/>
      <c r="F261" s="21"/>
      <c r="G261" s="21"/>
      <c r="H261" s="18"/>
      <c r="I261" s="8"/>
      <c r="J261" s="8"/>
      <c r="K261" s="8"/>
      <c r="L261" s="8"/>
      <c r="M261" s="8" t="str">
        <f>IF(Screening!$AB$8="No", "Ex","")</f>
        <v/>
      </c>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t="str">
        <f t="shared" si="4"/>
        <v/>
      </c>
    </row>
    <row r="262" spans="1:49" x14ac:dyDescent="0.3">
      <c r="A262" s="8">
        <v>261</v>
      </c>
      <c r="B262" s="63" t="s">
        <v>420</v>
      </c>
      <c r="C262" s="58" t="s">
        <v>421</v>
      </c>
      <c r="D262" s="59"/>
      <c r="E262" s="62"/>
      <c r="F262" s="62"/>
      <c r="G262" s="26"/>
      <c r="H262" s="1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t="str">
        <f t="shared" si="4"/>
        <v/>
      </c>
    </row>
    <row r="263" spans="1:49" ht="55.2" x14ac:dyDescent="0.3">
      <c r="A263" s="8">
        <v>262</v>
      </c>
      <c r="B263" s="2" t="s">
        <v>422</v>
      </c>
      <c r="C263" s="2" t="s">
        <v>423</v>
      </c>
      <c r="D263" s="2" t="s">
        <v>424</v>
      </c>
      <c r="E263" s="21"/>
      <c r="F263" s="21"/>
      <c r="G263" s="21"/>
      <c r="H263" s="1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t="str">
        <f t="shared" si="4"/>
        <v/>
      </c>
    </row>
    <row r="264" spans="1:49" x14ac:dyDescent="0.3">
      <c r="A264" s="8">
        <v>263</v>
      </c>
      <c r="B264" s="2" t="s">
        <v>425</v>
      </c>
      <c r="C264" s="12" t="s">
        <v>426</v>
      </c>
      <c r="D264" s="2" t="s">
        <v>427</v>
      </c>
      <c r="E264" s="21"/>
      <c r="F264" s="21"/>
      <c r="G264" s="21"/>
      <c r="H264" s="1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t="str">
        <f t="shared" si="4"/>
        <v/>
      </c>
    </row>
    <row r="265" spans="1:49" ht="41.4" x14ac:dyDescent="0.3">
      <c r="A265" s="8">
        <v>264</v>
      </c>
      <c r="B265" s="2" t="s">
        <v>428</v>
      </c>
      <c r="C265" s="2" t="s">
        <v>429</v>
      </c>
      <c r="D265" s="2" t="s">
        <v>430</v>
      </c>
      <c r="E265" s="21"/>
      <c r="F265" s="21"/>
      <c r="G265" s="21"/>
      <c r="H265" s="1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t="str">
        <f t="shared" si="4"/>
        <v/>
      </c>
    </row>
    <row r="266" spans="1:49" ht="55.2" x14ac:dyDescent="0.3">
      <c r="A266" s="8">
        <v>265</v>
      </c>
      <c r="B266" s="2" t="s">
        <v>431</v>
      </c>
      <c r="C266" s="4" t="s">
        <v>1575</v>
      </c>
      <c r="D266" s="2" t="s">
        <v>432</v>
      </c>
      <c r="E266" s="21"/>
      <c r="F266" s="21"/>
      <c r="G266" s="21"/>
      <c r="H266" s="1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t="str">
        <f t="shared" si="4"/>
        <v/>
      </c>
    </row>
    <row r="267" spans="1:49" ht="138" x14ac:dyDescent="0.3">
      <c r="A267" s="8">
        <v>266</v>
      </c>
      <c r="B267" s="2" t="s">
        <v>433</v>
      </c>
      <c r="C267" s="4" t="s">
        <v>1574</v>
      </c>
      <c r="D267" s="2" t="s">
        <v>434</v>
      </c>
      <c r="E267" s="21"/>
      <c r="F267" s="21"/>
      <c r="G267" s="21"/>
      <c r="H267" s="1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t="str">
        <f t="shared" si="4"/>
        <v/>
      </c>
    </row>
    <row r="268" spans="1:49" ht="69" x14ac:dyDescent="0.3">
      <c r="A268" s="8">
        <v>267</v>
      </c>
      <c r="B268" s="2" t="s">
        <v>435</v>
      </c>
      <c r="C268" s="2" t="s">
        <v>436</v>
      </c>
      <c r="D268" s="2" t="s">
        <v>437</v>
      </c>
      <c r="E268" s="21"/>
      <c r="F268" s="21"/>
      <c r="G268" s="21"/>
      <c r="H268" s="1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t="str">
        <f t="shared" si="4"/>
        <v/>
      </c>
    </row>
    <row r="269" spans="1:49" x14ac:dyDescent="0.3">
      <c r="A269" s="8">
        <v>268</v>
      </c>
      <c r="B269" s="61">
        <v>2</v>
      </c>
      <c r="C269" s="58" t="s">
        <v>438</v>
      </c>
      <c r="D269" s="59"/>
      <c r="E269" s="62"/>
      <c r="F269" s="62"/>
      <c r="G269" s="26"/>
      <c r="H269" s="1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t="str">
        <f t="shared" si="4"/>
        <v/>
      </c>
    </row>
    <row r="270" spans="1:49" x14ac:dyDescent="0.3">
      <c r="A270" s="8">
        <v>269</v>
      </c>
      <c r="B270" s="63" t="s">
        <v>439</v>
      </c>
      <c r="C270" s="58" t="s">
        <v>1198</v>
      </c>
      <c r="D270" s="59"/>
      <c r="E270" s="62"/>
      <c r="F270" s="62"/>
      <c r="G270" s="26"/>
      <c r="H270" s="18"/>
      <c r="I270" s="8"/>
      <c r="J270" s="8"/>
      <c r="K270" s="8"/>
      <c r="L270" s="8"/>
      <c r="M270" s="8"/>
      <c r="N270" s="8"/>
      <c r="O270" s="8"/>
      <c r="P270" s="8"/>
      <c r="Q270" s="8"/>
      <c r="R270" s="8"/>
      <c r="S270" s="8"/>
      <c r="T270" s="8"/>
      <c r="U270" s="8"/>
      <c r="V270" s="8"/>
      <c r="W270" s="8"/>
      <c r="X270" s="8"/>
      <c r="Y270" s="8" t="str">
        <f>IF(AND(Screening!$AB$19="No",Screening!$AB$20="No",Screening!$AB$21="No",Screening!$AB$22="No"),"Ex","")</f>
        <v/>
      </c>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t="str">
        <f t="shared" si="4"/>
        <v/>
      </c>
    </row>
    <row r="271" spans="1:49" ht="55.2" x14ac:dyDescent="0.3">
      <c r="A271" s="8">
        <v>270</v>
      </c>
      <c r="B271" s="2" t="s">
        <v>440</v>
      </c>
      <c r="C271" s="4" t="s">
        <v>1573</v>
      </c>
      <c r="D271" s="2" t="s">
        <v>441</v>
      </c>
      <c r="E271" s="21"/>
      <c r="F271" s="21"/>
      <c r="G271" s="21"/>
      <c r="H271" s="18"/>
      <c r="I271" s="8"/>
      <c r="J271" s="8"/>
      <c r="K271" s="8"/>
      <c r="L271" s="8"/>
      <c r="M271" s="8"/>
      <c r="N271" s="8"/>
      <c r="O271" s="8"/>
      <c r="P271" s="8"/>
      <c r="Q271" s="8"/>
      <c r="R271" s="8"/>
      <c r="S271" s="8"/>
      <c r="T271" s="8"/>
      <c r="U271" s="8"/>
      <c r="V271" s="8"/>
      <c r="W271" s="8"/>
      <c r="X271" s="8"/>
      <c r="Y271" s="8" t="str">
        <f>IF(AND(Screening!$AB$19="No",Screening!$AB$20="No",Screening!$AB$21="No",Screening!$AB$22="No"),"Ex","")</f>
        <v/>
      </c>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t="str">
        <f t="shared" si="4"/>
        <v/>
      </c>
    </row>
    <row r="272" spans="1:49" ht="55.2" x14ac:dyDescent="0.3">
      <c r="A272" s="8">
        <v>271</v>
      </c>
      <c r="B272" s="2" t="s">
        <v>442</v>
      </c>
      <c r="C272" s="5" t="s">
        <v>1572</v>
      </c>
      <c r="D272" s="2" t="s">
        <v>443</v>
      </c>
      <c r="E272" s="21"/>
      <c r="F272" s="21"/>
      <c r="G272" s="21"/>
      <c r="H272" s="18"/>
      <c r="I272" s="8"/>
      <c r="J272" s="8"/>
      <c r="K272" s="8"/>
      <c r="L272" s="8"/>
      <c r="M272" s="8"/>
      <c r="N272" s="8"/>
      <c r="O272" s="8"/>
      <c r="P272" s="8"/>
      <c r="Q272" s="8"/>
      <c r="R272" s="8"/>
      <c r="S272" s="8"/>
      <c r="T272" s="8"/>
      <c r="U272" s="8"/>
      <c r="V272" s="8"/>
      <c r="W272" s="8"/>
      <c r="X272" s="8"/>
      <c r="Y272" s="8" t="str">
        <f>IF(AND(Screening!$AB$19="No",Screening!$AB$20="No",Screening!$AB$21="No",Screening!$AB$22="No"),"Ex","")</f>
        <v/>
      </c>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t="str">
        <f t="shared" si="4"/>
        <v/>
      </c>
    </row>
    <row r="273" spans="1:49" ht="55.2" x14ac:dyDescent="0.3">
      <c r="A273" s="8">
        <v>272</v>
      </c>
      <c r="B273" s="2"/>
      <c r="C273" s="5" t="s">
        <v>1571</v>
      </c>
      <c r="D273" s="2" t="s">
        <v>444</v>
      </c>
      <c r="E273" s="21"/>
      <c r="F273" s="21"/>
      <c r="G273" s="21"/>
      <c r="H273" s="18"/>
      <c r="I273" s="8"/>
      <c r="J273" s="8"/>
      <c r="K273" s="8"/>
      <c r="L273" s="8"/>
      <c r="M273" s="8"/>
      <c r="N273" s="8"/>
      <c r="O273" s="8"/>
      <c r="P273" s="8"/>
      <c r="Q273" s="8"/>
      <c r="R273" s="8"/>
      <c r="S273" s="8"/>
      <c r="T273" s="8"/>
      <c r="U273" s="8"/>
      <c r="V273" s="8"/>
      <c r="W273" s="8"/>
      <c r="X273" s="8"/>
      <c r="Y273" s="8" t="str">
        <f>IF(AND(Screening!$AB$19="No",Screening!$AB$20="No",Screening!$AB$21="No",Screening!$AB$22="No"),"Ex","")</f>
        <v/>
      </c>
      <c r="Z273" s="8"/>
      <c r="AA273" s="8"/>
      <c r="AB273" s="8"/>
      <c r="AC273" s="8"/>
      <c r="AD273" s="8"/>
      <c r="AE273" s="8"/>
      <c r="AF273" s="8" t="str">
        <f>IF(AND(Screening!$AB$5="Yes",Screening!$AB$27="No"), "Ex","")</f>
        <v/>
      </c>
      <c r="AG273" s="8"/>
      <c r="AH273" s="8"/>
      <c r="AI273" s="8"/>
      <c r="AJ273" s="8"/>
      <c r="AK273" s="8"/>
      <c r="AL273" s="8"/>
      <c r="AM273" s="8"/>
      <c r="AN273" s="8"/>
      <c r="AO273" s="8"/>
      <c r="AP273" s="8"/>
      <c r="AQ273" s="8"/>
      <c r="AR273" s="8"/>
      <c r="AS273" s="8"/>
      <c r="AT273" s="8"/>
      <c r="AU273" s="8"/>
      <c r="AV273" s="8"/>
      <c r="AW273" s="8" t="str">
        <f t="shared" si="4"/>
        <v/>
      </c>
    </row>
    <row r="274" spans="1:49" ht="27.6" x14ac:dyDescent="0.3">
      <c r="A274" s="8">
        <v>273</v>
      </c>
      <c r="B274" s="2"/>
      <c r="C274" s="5" t="s">
        <v>445</v>
      </c>
      <c r="D274" s="2" t="s">
        <v>446</v>
      </c>
      <c r="E274" s="21"/>
      <c r="F274" s="21"/>
      <c r="G274" s="21"/>
      <c r="H274" s="18"/>
      <c r="I274" s="8"/>
      <c r="J274" s="8"/>
      <c r="K274" s="8"/>
      <c r="L274" s="8"/>
      <c r="M274" s="8"/>
      <c r="N274" s="8"/>
      <c r="O274" s="8"/>
      <c r="P274" s="8"/>
      <c r="Q274" s="8"/>
      <c r="R274" s="8"/>
      <c r="S274" s="8"/>
      <c r="T274" s="8"/>
      <c r="U274" s="8"/>
      <c r="V274" s="8"/>
      <c r="W274" s="8"/>
      <c r="X274" s="8"/>
      <c r="Y274" s="8" t="str">
        <f>IF(AND(Screening!$AB$19="No",Screening!$AB$20="No",Screening!$AB$21="No",Screening!$AB$22="No"),"Ex","")</f>
        <v/>
      </c>
      <c r="Z274" s="8"/>
      <c r="AA274" s="8"/>
      <c r="AB274" s="8"/>
      <c r="AC274" s="8"/>
      <c r="AD274" s="8"/>
      <c r="AE274" s="8"/>
      <c r="AF274" s="8" t="str">
        <f>IF(AND(Screening!$AB$5="Yes",Screening!$AB$27="No"), "Ex","")</f>
        <v/>
      </c>
      <c r="AG274" s="8"/>
      <c r="AH274" s="8"/>
      <c r="AI274" s="8"/>
      <c r="AJ274" s="8"/>
      <c r="AK274" s="8"/>
      <c r="AL274" s="8"/>
      <c r="AM274" s="8"/>
      <c r="AN274" s="8"/>
      <c r="AO274" s="8"/>
      <c r="AP274" s="8"/>
      <c r="AQ274" s="8"/>
      <c r="AR274" s="8"/>
      <c r="AS274" s="8"/>
      <c r="AT274" s="8"/>
      <c r="AU274" s="8"/>
      <c r="AV274" s="8"/>
      <c r="AW274" s="8" t="str">
        <f t="shared" si="4"/>
        <v/>
      </c>
    </row>
    <row r="275" spans="1:49" ht="27.6" x14ac:dyDescent="0.3">
      <c r="A275" s="8">
        <v>274</v>
      </c>
      <c r="B275" s="2"/>
      <c r="C275" s="5" t="s">
        <v>447</v>
      </c>
      <c r="D275" s="2" t="s">
        <v>448</v>
      </c>
      <c r="E275" s="21"/>
      <c r="F275" s="21"/>
      <c r="G275" s="21"/>
      <c r="H275" s="18"/>
      <c r="I275" s="8"/>
      <c r="J275" s="8"/>
      <c r="K275" s="8"/>
      <c r="L275" s="8"/>
      <c r="M275" s="8"/>
      <c r="N275" s="8"/>
      <c r="O275" s="8"/>
      <c r="P275" s="8"/>
      <c r="Q275" s="8"/>
      <c r="R275" s="8"/>
      <c r="S275" s="8"/>
      <c r="T275" s="8"/>
      <c r="U275" s="8"/>
      <c r="V275" s="8"/>
      <c r="W275" s="8"/>
      <c r="X275" s="8"/>
      <c r="Y275" s="8" t="str">
        <f>IF(AND(Screening!$AB$19="No",Screening!$AB$20="No",Screening!$AB$21="No",Screening!$AB$22="No"),"Ex","")</f>
        <v/>
      </c>
      <c r="Z275" s="8"/>
      <c r="AA275" s="8"/>
      <c r="AB275" s="8"/>
      <c r="AC275" s="8"/>
      <c r="AD275" s="8"/>
      <c r="AE275" s="8"/>
      <c r="AF275" s="8" t="str">
        <f>IF(AND(Screening!$AB$5="Yes",Screening!$AB$27="No"), "Ex","")</f>
        <v/>
      </c>
      <c r="AG275" s="8"/>
      <c r="AH275" s="8"/>
      <c r="AI275" s="8"/>
      <c r="AJ275" s="8"/>
      <c r="AK275" s="8"/>
      <c r="AL275" s="8"/>
      <c r="AM275" s="8"/>
      <c r="AN275" s="8"/>
      <c r="AO275" s="8"/>
      <c r="AP275" s="8"/>
      <c r="AQ275" s="8"/>
      <c r="AR275" s="8"/>
      <c r="AS275" s="8"/>
      <c r="AT275" s="8"/>
      <c r="AU275" s="8"/>
      <c r="AV275" s="8"/>
      <c r="AW275" s="8" t="str">
        <f t="shared" si="4"/>
        <v/>
      </c>
    </row>
    <row r="276" spans="1:49" ht="27.6" x14ac:dyDescent="0.3">
      <c r="A276" s="8">
        <v>275</v>
      </c>
      <c r="B276" s="2"/>
      <c r="C276" s="5" t="s">
        <v>449</v>
      </c>
      <c r="D276" s="2" t="s">
        <v>450</v>
      </c>
      <c r="E276" s="21"/>
      <c r="F276" s="21"/>
      <c r="G276" s="21"/>
      <c r="H276" s="18"/>
      <c r="I276" s="8"/>
      <c r="J276" s="8"/>
      <c r="K276" s="8"/>
      <c r="L276" s="8"/>
      <c r="M276" s="8"/>
      <c r="N276" s="8"/>
      <c r="O276" s="8"/>
      <c r="P276" s="8"/>
      <c r="Q276" s="8"/>
      <c r="R276" s="8"/>
      <c r="S276" s="8"/>
      <c r="T276" s="8"/>
      <c r="U276" s="8"/>
      <c r="V276" s="8"/>
      <c r="W276" s="8"/>
      <c r="X276" s="8"/>
      <c r="Y276" s="8" t="str">
        <f>IF(AND(Screening!$AB$19="No",Screening!$AB$20="No",Screening!$AB$21="No",Screening!$AB$22="No"),"Ex","")</f>
        <v/>
      </c>
      <c r="Z276" s="8"/>
      <c r="AA276" s="8"/>
      <c r="AB276" s="8"/>
      <c r="AC276" s="8"/>
      <c r="AD276" s="8"/>
      <c r="AE276" s="8"/>
      <c r="AF276" s="8" t="str">
        <f>IF(AND(Screening!$AB$5="Yes",Screening!$AB$27="No"), "Ex","")</f>
        <v/>
      </c>
      <c r="AG276" s="8"/>
      <c r="AH276" s="8"/>
      <c r="AI276" s="8"/>
      <c r="AJ276" s="8"/>
      <c r="AK276" s="8"/>
      <c r="AL276" s="8"/>
      <c r="AM276" s="8"/>
      <c r="AN276" s="8"/>
      <c r="AO276" s="8"/>
      <c r="AP276" s="8"/>
      <c r="AQ276" s="8"/>
      <c r="AR276" s="8"/>
      <c r="AS276" s="8"/>
      <c r="AT276" s="8"/>
      <c r="AU276" s="8"/>
      <c r="AV276" s="8"/>
      <c r="AW276" s="8" t="str">
        <f t="shared" si="4"/>
        <v/>
      </c>
    </row>
    <row r="277" spans="1:49" ht="27.6" x14ac:dyDescent="0.3">
      <c r="A277" s="8">
        <v>276</v>
      </c>
      <c r="B277" s="2"/>
      <c r="C277" s="5" t="s">
        <v>451</v>
      </c>
      <c r="D277" s="2" t="s">
        <v>452</v>
      </c>
      <c r="E277" s="21"/>
      <c r="F277" s="21"/>
      <c r="G277" s="21"/>
      <c r="H277" s="18"/>
      <c r="I277" s="8"/>
      <c r="J277" s="8"/>
      <c r="K277" s="8"/>
      <c r="L277" s="8"/>
      <c r="M277" s="8"/>
      <c r="N277" s="8"/>
      <c r="O277" s="8"/>
      <c r="P277" s="8"/>
      <c r="Q277" s="8"/>
      <c r="R277" s="8"/>
      <c r="S277" s="8"/>
      <c r="T277" s="8"/>
      <c r="U277" s="8"/>
      <c r="V277" s="8"/>
      <c r="W277" s="8"/>
      <c r="X277" s="8"/>
      <c r="Y277" s="8" t="str">
        <f>IF(AND(Screening!$AB$19="No",Screening!$AB$20="No",Screening!$AB$21="No",Screening!$AB$22="No"),"Ex","")</f>
        <v/>
      </c>
      <c r="Z277" s="8"/>
      <c r="AA277" s="8"/>
      <c r="AB277" s="8"/>
      <c r="AC277" s="8"/>
      <c r="AD277" s="8"/>
      <c r="AE277" s="8"/>
      <c r="AF277" s="8" t="str">
        <f>IF(AND(Screening!$AB$5="Yes",Screening!$AB$27="No"), "Ex","")</f>
        <v/>
      </c>
      <c r="AG277" s="8"/>
      <c r="AH277" s="8"/>
      <c r="AI277" s="8"/>
      <c r="AJ277" s="8"/>
      <c r="AK277" s="8"/>
      <c r="AL277" s="8"/>
      <c r="AM277" s="8"/>
      <c r="AN277" s="8"/>
      <c r="AO277" s="8"/>
      <c r="AP277" s="8"/>
      <c r="AQ277" s="8"/>
      <c r="AR277" s="8"/>
      <c r="AS277" s="8"/>
      <c r="AT277" s="8"/>
      <c r="AU277" s="8"/>
      <c r="AV277" s="8"/>
      <c r="AW277" s="8" t="str">
        <f t="shared" si="4"/>
        <v/>
      </c>
    </row>
    <row r="278" spans="1:49" ht="27.6" x14ac:dyDescent="0.3">
      <c r="A278" s="8">
        <v>277</v>
      </c>
      <c r="B278" s="2"/>
      <c r="C278" s="5" t="s">
        <v>453</v>
      </c>
      <c r="D278" s="2" t="s">
        <v>454</v>
      </c>
      <c r="E278" s="21"/>
      <c r="F278" s="21"/>
      <c r="G278" s="21"/>
      <c r="H278" s="18"/>
      <c r="I278" s="8"/>
      <c r="J278" s="8"/>
      <c r="K278" s="8"/>
      <c r="L278" s="8"/>
      <c r="M278" s="8"/>
      <c r="N278" s="8"/>
      <c r="O278" s="8"/>
      <c r="P278" s="8"/>
      <c r="Q278" s="8"/>
      <c r="R278" s="8"/>
      <c r="S278" s="8"/>
      <c r="T278" s="8"/>
      <c r="U278" s="8"/>
      <c r="V278" s="8"/>
      <c r="W278" s="8"/>
      <c r="X278" s="8"/>
      <c r="Y278" s="8" t="str">
        <f>IF(AND(Screening!$AB$19="No",Screening!$AB$20="No",Screening!$AB$21="No",Screening!$AB$22="No"),"Ex","")</f>
        <v/>
      </c>
      <c r="Z278" s="8"/>
      <c r="AA278" s="8"/>
      <c r="AB278" s="8"/>
      <c r="AC278" s="8"/>
      <c r="AD278" s="8"/>
      <c r="AE278" s="8"/>
      <c r="AF278" s="8" t="str">
        <f>IF(AND(Screening!$AB$5="Yes",Screening!$AB$27="No"), "Ex","")</f>
        <v/>
      </c>
      <c r="AG278" s="8"/>
      <c r="AH278" s="8"/>
      <c r="AI278" s="8"/>
      <c r="AJ278" s="8"/>
      <c r="AK278" s="8"/>
      <c r="AL278" s="8"/>
      <c r="AM278" s="8"/>
      <c r="AN278" s="8"/>
      <c r="AO278" s="8"/>
      <c r="AP278" s="8"/>
      <c r="AQ278" s="8"/>
      <c r="AR278" s="8"/>
      <c r="AS278" s="8"/>
      <c r="AT278" s="8"/>
      <c r="AU278" s="8"/>
      <c r="AV278" s="8"/>
      <c r="AW278" s="8" t="str">
        <f t="shared" si="4"/>
        <v/>
      </c>
    </row>
    <row r="279" spans="1:49" ht="27.6" x14ac:dyDescent="0.3">
      <c r="A279" s="8">
        <v>278</v>
      </c>
      <c r="B279" s="2"/>
      <c r="C279" s="5" t="s">
        <v>455</v>
      </c>
      <c r="D279" s="2" t="s">
        <v>456</v>
      </c>
      <c r="E279" s="21"/>
      <c r="F279" s="21"/>
      <c r="G279" s="21"/>
      <c r="H279" s="18"/>
      <c r="I279" s="8"/>
      <c r="J279" s="8"/>
      <c r="K279" s="8"/>
      <c r="L279" s="8"/>
      <c r="M279" s="8"/>
      <c r="N279" s="8"/>
      <c r="O279" s="8"/>
      <c r="P279" s="8"/>
      <c r="Q279" s="8"/>
      <c r="R279" s="8"/>
      <c r="S279" s="8"/>
      <c r="T279" s="8"/>
      <c r="U279" s="8"/>
      <c r="V279" s="8"/>
      <c r="W279" s="8"/>
      <c r="X279" s="8"/>
      <c r="Y279" s="8" t="str">
        <f>IF(AND(Screening!$AB$19="No",Screening!$AB$20="No",Screening!$AB$21="No",Screening!$AB$22="No"),"Ex","")</f>
        <v/>
      </c>
      <c r="Z279" s="8"/>
      <c r="AA279" s="8"/>
      <c r="AB279" s="8"/>
      <c r="AC279" s="8"/>
      <c r="AD279" s="8"/>
      <c r="AE279" s="8"/>
      <c r="AF279" s="8" t="str">
        <f>IF(AND(Screening!$AB$5="Yes",Screening!$AB$27="No"), "Ex","")</f>
        <v/>
      </c>
      <c r="AG279" s="8"/>
      <c r="AH279" s="8"/>
      <c r="AI279" s="8"/>
      <c r="AJ279" s="8"/>
      <c r="AK279" s="8"/>
      <c r="AL279" s="8"/>
      <c r="AM279" s="8"/>
      <c r="AN279" s="8"/>
      <c r="AO279" s="8"/>
      <c r="AP279" s="8"/>
      <c r="AQ279" s="8"/>
      <c r="AR279" s="8"/>
      <c r="AS279" s="8"/>
      <c r="AT279" s="8"/>
      <c r="AU279" s="8"/>
      <c r="AV279" s="8"/>
      <c r="AW279" s="8" t="str">
        <f t="shared" si="4"/>
        <v/>
      </c>
    </row>
    <row r="280" spans="1:49" ht="27.6" x14ac:dyDescent="0.3">
      <c r="A280" s="8">
        <v>279</v>
      </c>
      <c r="B280" s="2"/>
      <c r="C280" s="5" t="s">
        <v>457</v>
      </c>
      <c r="D280" s="2" t="s">
        <v>458</v>
      </c>
      <c r="E280" s="21"/>
      <c r="F280" s="21"/>
      <c r="G280" s="21"/>
      <c r="H280" s="18"/>
      <c r="I280" s="8"/>
      <c r="J280" s="8"/>
      <c r="K280" s="8"/>
      <c r="L280" s="8"/>
      <c r="M280" s="8"/>
      <c r="N280" s="8"/>
      <c r="O280" s="8"/>
      <c r="P280" s="8"/>
      <c r="Q280" s="8"/>
      <c r="R280" s="8"/>
      <c r="S280" s="8"/>
      <c r="T280" s="8"/>
      <c r="U280" s="8"/>
      <c r="V280" s="8"/>
      <c r="W280" s="8"/>
      <c r="X280" s="8"/>
      <c r="Y280" s="8" t="str">
        <f>IF(AND(Screening!$AB$19="No",Screening!$AB$20="No",Screening!$AB$21="No",Screening!$AB$22="No"),"Ex","")</f>
        <v/>
      </c>
      <c r="Z280" s="8"/>
      <c r="AA280" s="8"/>
      <c r="AB280" s="8"/>
      <c r="AC280" s="8"/>
      <c r="AD280" s="8"/>
      <c r="AE280" s="8"/>
      <c r="AF280" s="8" t="str">
        <f>IF(AND(Screening!$AB$5="Yes",Screening!$AB$27="No"), "Ex","")</f>
        <v/>
      </c>
      <c r="AG280" s="8"/>
      <c r="AH280" s="8"/>
      <c r="AI280" s="8"/>
      <c r="AJ280" s="8"/>
      <c r="AK280" s="8"/>
      <c r="AL280" s="8"/>
      <c r="AM280" s="8"/>
      <c r="AN280" s="8"/>
      <c r="AO280" s="8"/>
      <c r="AP280" s="8"/>
      <c r="AQ280" s="8"/>
      <c r="AR280" s="8"/>
      <c r="AS280" s="8"/>
      <c r="AT280" s="8"/>
      <c r="AU280" s="8"/>
      <c r="AV280" s="8"/>
      <c r="AW280" s="8" t="str">
        <f t="shared" si="4"/>
        <v/>
      </c>
    </row>
    <row r="281" spans="1:49" ht="27.6" x14ac:dyDescent="0.3">
      <c r="A281" s="8">
        <v>280</v>
      </c>
      <c r="B281" s="2"/>
      <c r="C281" s="5" t="s">
        <v>459</v>
      </c>
      <c r="D281" s="2" t="s">
        <v>460</v>
      </c>
      <c r="E281" s="21"/>
      <c r="F281" s="21"/>
      <c r="G281" s="21"/>
      <c r="H281" s="18"/>
      <c r="I281" s="8"/>
      <c r="J281" s="8"/>
      <c r="K281" s="8"/>
      <c r="L281" s="8"/>
      <c r="M281" s="8"/>
      <c r="N281" s="8"/>
      <c r="O281" s="8"/>
      <c r="P281" s="8"/>
      <c r="Q281" s="8"/>
      <c r="R281" s="8"/>
      <c r="S281" s="8"/>
      <c r="T281" s="8"/>
      <c r="U281" s="8"/>
      <c r="V281" s="8"/>
      <c r="W281" s="8"/>
      <c r="X281" s="8"/>
      <c r="Y281" s="8" t="str">
        <f>IF(AND(Screening!$AB$19="No",Screening!$AB$20="No",Screening!$AB$21="No",Screening!$AB$22="No"),"Ex","")</f>
        <v/>
      </c>
      <c r="Z281" s="8"/>
      <c r="AA281" s="8"/>
      <c r="AB281" s="8"/>
      <c r="AC281" s="8"/>
      <c r="AD281" s="8"/>
      <c r="AE281" s="8"/>
      <c r="AF281" s="8" t="str">
        <f>IF(AND(Screening!$AB$5="Yes",Screening!$AB$27="No"), "Ex","")</f>
        <v/>
      </c>
      <c r="AG281" s="8"/>
      <c r="AH281" s="8"/>
      <c r="AI281" s="8"/>
      <c r="AJ281" s="8"/>
      <c r="AK281" s="8"/>
      <c r="AL281" s="8"/>
      <c r="AM281" s="8"/>
      <c r="AN281" s="8"/>
      <c r="AO281" s="8"/>
      <c r="AP281" s="8"/>
      <c r="AQ281" s="8"/>
      <c r="AR281" s="8"/>
      <c r="AS281" s="8"/>
      <c r="AT281" s="8"/>
      <c r="AU281" s="8"/>
      <c r="AV281" s="8"/>
      <c r="AW281" s="8" t="str">
        <f t="shared" si="4"/>
        <v/>
      </c>
    </row>
    <row r="282" spans="1:49" ht="27.6" x14ac:dyDescent="0.3">
      <c r="A282" s="8">
        <v>281</v>
      </c>
      <c r="B282" s="2"/>
      <c r="C282" s="5" t="s">
        <v>1569</v>
      </c>
      <c r="D282" s="2" t="s">
        <v>461</v>
      </c>
      <c r="E282" s="21"/>
      <c r="F282" s="21"/>
      <c r="G282" s="21"/>
      <c r="H282" s="18"/>
      <c r="I282" s="8"/>
      <c r="J282" s="8"/>
      <c r="K282" s="8"/>
      <c r="L282" s="8"/>
      <c r="M282" s="8"/>
      <c r="N282" s="8"/>
      <c r="O282" s="8"/>
      <c r="P282" s="8"/>
      <c r="Q282" s="8"/>
      <c r="R282" s="8"/>
      <c r="S282" s="8"/>
      <c r="T282" s="8"/>
      <c r="U282" s="8"/>
      <c r="V282" s="8"/>
      <c r="W282" s="8"/>
      <c r="X282" s="8"/>
      <c r="Y282" s="8" t="str">
        <f>IF(AND(Screening!$AB$19="No",Screening!$AB$20="No",Screening!$AB$21="No",Screening!$AB$22="No"),"Ex","")</f>
        <v/>
      </c>
      <c r="Z282" s="8"/>
      <c r="AA282" s="8"/>
      <c r="AB282" s="8"/>
      <c r="AC282" s="8"/>
      <c r="AD282" s="8"/>
      <c r="AE282" s="8"/>
      <c r="AF282" s="8" t="str">
        <f>IF(AND(Screening!$AB$5="Yes",Screening!$AB$27="No"), "Ex","")</f>
        <v/>
      </c>
      <c r="AG282" s="8"/>
      <c r="AH282" s="8"/>
      <c r="AI282" s="8"/>
      <c r="AJ282" s="8"/>
      <c r="AK282" s="8"/>
      <c r="AL282" s="8"/>
      <c r="AM282" s="8"/>
      <c r="AN282" s="8"/>
      <c r="AO282" s="8"/>
      <c r="AP282" s="8"/>
      <c r="AQ282" s="8"/>
      <c r="AR282" s="8"/>
      <c r="AS282" s="8"/>
      <c r="AT282" s="8"/>
      <c r="AU282" s="8"/>
      <c r="AV282" s="8"/>
      <c r="AW282" s="8" t="str">
        <f t="shared" si="4"/>
        <v/>
      </c>
    </row>
    <row r="283" spans="1:49" ht="55.2" x14ac:dyDescent="0.3">
      <c r="A283" s="8">
        <v>282</v>
      </c>
      <c r="B283" s="2"/>
      <c r="C283" s="5" t="s">
        <v>462</v>
      </c>
      <c r="D283" s="2" t="s">
        <v>463</v>
      </c>
      <c r="E283" s="21"/>
      <c r="F283" s="21"/>
      <c r="G283" s="21"/>
      <c r="H283" s="18"/>
      <c r="I283" s="8"/>
      <c r="J283" s="8"/>
      <c r="K283" s="8"/>
      <c r="L283" s="8"/>
      <c r="M283" s="8"/>
      <c r="N283" s="8"/>
      <c r="O283" s="8"/>
      <c r="P283" s="8"/>
      <c r="Q283" s="8"/>
      <c r="R283" s="8"/>
      <c r="S283" s="8"/>
      <c r="T283" s="8"/>
      <c r="U283" s="8"/>
      <c r="V283" s="8"/>
      <c r="W283" s="8"/>
      <c r="X283" s="8"/>
      <c r="Y283" s="8" t="str">
        <f>IF(AND(Screening!$AB$19="No",Screening!$AB$20="No",Screening!$AB$21="No",Screening!$AB$22="No"),"Ex","")</f>
        <v/>
      </c>
      <c r="Z283" s="8"/>
      <c r="AA283" s="8"/>
      <c r="AB283" s="8"/>
      <c r="AC283" s="8"/>
      <c r="AD283" s="8"/>
      <c r="AE283" s="8"/>
      <c r="AF283" s="8" t="str">
        <f>IF(AND(Screening!$AB$5="Yes",Screening!$AB$27="No"), "Ex","")</f>
        <v/>
      </c>
      <c r="AG283" s="8"/>
      <c r="AH283" s="8"/>
      <c r="AI283" s="8"/>
      <c r="AJ283" s="8"/>
      <c r="AK283" s="8"/>
      <c r="AL283" s="8"/>
      <c r="AM283" s="8"/>
      <c r="AN283" s="8"/>
      <c r="AO283" s="8"/>
      <c r="AP283" s="8"/>
      <c r="AQ283" s="8"/>
      <c r="AR283" s="8"/>
      <c r="AS283" s="8"/>
      <c r="AT283" s="8"/>
      <c r="AU283" s="8"/>
      <c r="AV283" s="8"/>
      <c r="AW283" s="8" t="str">
        <f t="shared" si="4"/>
        <v/>
      </c>
    </row>
    <row r="284" spans="1:49" ht="55.2" x14ac:dyDescent="0.3">
      <c r="A284" s="8">
        <v>283</v>
      </c>
      <c r="B284" s="2"/>
      <c r="C284" s="5" t="s">
        <v>464</v>
      </c>
      <c r="D284" s="2" t="s">
        <v>465</v>
      </c>
      <c r="E284" s="21"/>
      <c r="F284" s="21"/>
      <c r="G284" s="21"/>
      <c r="H284" s="18"/>
      <c r="I284" s="8"/>
      <c r="J284" s="8"/>
      <c r="K284" s="8"/>
      <c r="L284" s="8"/>
      <c r="M284" s="8"/>
      <c r="N284" s="8"/>
      <c r="O284" s="8"/>
      <c r="P284" s="8"/>
      <c r="Q284" s="8"/>
      <c r="R284" s="8"/>
      <c r="S284" s="8"/>
      <c r="T284" s="8"/>
      <c r="U284" s="8"/>
      <c r="V284" s="8"/>
      <c r="W284" s="8"/>
      <c r="X284" s="8"/>
      <c r="Y284" s="8" t="str">
        <f>IF(AND(Screening!$AB$19="No",Screening!$AB$20="No",Screening!$AB$21="No",Screening!$AB$22="No"),"Ex","")</f>
        <v/>
      </c>
      <c r="Z284" s="8"/>
      <c r="AA284" s="8"/>
      <c r="AB284" s="8"/>
      <c r="AC284" s="8"/>
      <c r="AD284" s="8"/>
      <c r="AE284" s="8"/>
      <c r="AF284" s="8" t="str">
        <f>IF(AND(Screening!$AB$5="Yes",Screening!$AB$27="No"), "Ex","")</f>
        <v/>
      </c>
      <c r="AG284" s="8"/>
      <c r="AH284" s="8"/>
      <c r="AI284" s="8"/>
      <c r="AJ284" s="8"/>
      <c r="AK284" s="8"/>
      <c r="AL284" s="8"/>
      <c r="AM284" s="8"/>
      <c r="AN284" s="8"/>
      <c r="AO284" s="8"/>
      <c r="AP284" s="8"/>
      <c r="AQ284" s="8"/>
      <c r="AR284" s="8"/>
      <c r="AS284" s="8"/>
      <c r="AT284" s="8"/>
      <c r="AU284" s="8"/>
      <c r="AV284" s="8"/>
      <c r="AW284" s="8" t="str">
        <f t="shared" si="4"/>
        <v/>
      </c>
    </row>
    <row r="285" spans="1:49" ht="55.2" x14ac:dyDescent="0.3">
      <c r="A285" s="8">
        <v>284</v>
      </c>
      <c r="B285" s="2"/>
      <c r="C285" s="5" t="s">
        <v>1570</v>
      </c>
      <c r="D285" s="2" t="s">
        <v>466</v>
      </c>
      <c r="E285" s="21"/>
      <c r="F285" s="21"/>
      <c r="G285" s="21"/>
      <c r="H285" s="18"/>
      <c r="I285" s="8"/>
      <c r="J285" s="8"/>
      <c r="K285" s="8"/>
      <c r="L285" s="8"/>
      <c r="M285" s="8"/>
      <c r="N285" s="8"/>
      <c r="O285" s="8"/>
      <c r="P285" s="8"/>
      <c r="Q285" s="8"/>
      <c r="R285" s="8"/>
      <c r="S285" s="8"/>
      <c r="T285" s="8"/>
      <c r="U285" s="8"/>
      <c r="V285" s="8"/>
      <c r="W285" s="8"/>
      <c r="X285" s="8"/>
      <c r="Y285" s="8" t="str">
        <f>IF(AND(Screening!$AB$19="No",Screening!$AB$20="No",Screening!$AB$21="No",Screening!$AB$22="No"),"Ex","")</f>
        <v/>
      </c>
      <c r="Z285" s="8"/>
      <c r="AA285" s="8"/>
      <c r="AB285" s="8"/>
      <c r="AC285" s="8"/>
      <c r="AD285" s="8"/>
      <c r="AE285" s="8" t="str">
        <f>IF(AND(Screening!$AB$5="Yes",Screening!$AB$26="No"), "Ex","")</f>
        <v/>
      </c>
      <c r="AF285" s="8"/>
      <c r="AG285" s="8"/>
      <c r="AH285" s="8"/>
      <c r="AI285" s="8"/>
      <c r="AJ285" s="8"/>
      <c r="AK285" s="8"/>
      <c r="AL285" s="8"/>
      <c r="AM285" s="8"/>
      <c r="AN285" s="8"/>
      <c r="AO285" s="8"/>
      <c r="AP285" s="8"/>
      <c r="AQ285" s="8"/>
      <c r="AR285" s="8"/>
      <c r="AS285" s="8"/>
      <c r="AT285" s="8"/>
      <c r="AU285" s="8"/>
      <c r="AV285" s="8"/>
      <c r="AW285" s="8" t="str">
        <f t="shared" si="4"/>
        <v/>
      </c>
    </row>
    <row r="286" spans="1:49" ht="27.6" x14ac:dyDescent="0.3">
      <c r="A286" s="8">
        <v>285</v>
      </c>
      <c r="B286" s="2"/>
      <c r="C286" s="5" t="s">
        <v>451</v>
      </c>
      <c r="D286" s="2" t="s">
        <v>467</v>
      </c>
      <c r="E286" s="21"/>
      <c r="F286" s="21"/>
      <c r="G286" s="21"/>
      <c r="H286" s="18"/>
      <c r="I286" s="8"/>
      <c r="J286" s="8"/>
      <c r="K286" s="8"/>
      <c r="L286" s="8"/>
      <c r="M286" s="8"/>
      <c r="N286" s="8"/>
      <c r="O286" s="8"/>
      <c r="P286" s="8"/>
      <c r="Q286" s="8"/>
      <c r="R286" s="8"/>
      <c r="S286" s="8"/>
      <c r="T286" s="8"/>
      <c r="U286" s="8"/>
      <c r="V286" s="8"/>
      <c r="W286" s="8"/>
      <c r="X286" s="8"/>
      <c r="Y286" s="8" t="str">
        <f>IF(AND(Screening!$AB$19="No",Screening!$AB$20="No",Screening!$AB$21="No",Screening!$AB$22="No"),"Ex","")</f>
        <v/>
      </c>
      <c r="Z286" s="8"/>
      <c r="AA286" s="8"/>
      <c r="AB286" s="8"/>
      <c r="AC286" s="8"/>
      <c r="AD286" s="8"/>
      <c r="AE286" s="8" t="str">
        <f>IF(AND(Screening!$AB$5="Yes",Screening!$AB$26="No"), "Ex","")</f>
        <v/>
      </c>
      <c r="AF286" s="8"/>
      <c r="AG286" s="8"/>
      <c r="AH286" s="8"/>
      <c r="AI286" s="8"/>
      <c r="AJ286" s="8"/>
      <c r="AK286" s="8"/>
      <c r="AL286" s="8"/>
      <c r="AM286" s="8"/>
      <c r="AN286" s="8"/>
      <c r="AO286" s="8"/>
      <c r="AP286" s="8"/>
      <c r="AQ286" s="8"/>
      <c r="AR286" s="8"/>
      <c r="AS286" s="8"/>
      <c r="AT286" s="8"/>
      <c r="AU286" s="8"/>
      <c r="AV286" s="8"/>
      <c r="AW286" s="8" t="str">
        <f t="shared" si="4"/>
        <v/>
      </c>
    </row>
    <row r="287" spans="1:49" ht="27.6" x14ac:dyDescent="0.3">
      <c r="A287" s="8">
        <v>286</v>
      </c>
      <c r="B287" s="2"/>
      <c r="C287" s="5" t="s">
        <v>468</v>
      </c>
      <c r="D287" s="2" t="s">
        <v>469</v>
      </c>
      <c r="E287" s="21"/>
      <c r="F287" s="21"/>
      <c r="G287" s="21"/>
      <c r="H287" s="18"/>
      <c r="I287" s="8"/>
      <c r="J287" s="8"/>
      <c r="K287" s="8"/>
      <c r="L287" s="8"/>
      <c r="M287" s="8"/>
      <c r="N287" s="8"/>
      <c r="O287" s="8"/>
      <c r="P287" s="8"/>
      <c r="Q287" s="8"/>
      <c r="R287" s="8"/>
      <c r="S287" s="8"/>
      <c r="T287" s="8"/>
      <c r="U287" s="8"/>
      <c r="V287" s="8"/>
      <c r="W287" s="8"/>
      <c r="X287" s="8"/>
      <c r="Y287" s="8" t="str">
        <f>IF(AND(Screening!$AB$19="No",Screening!$AB$20="No",Screening!$AB$21="No",Screening!$AB$22="No"),"Ex","")</f>
        <v/>
      </c>
      <c r="Z287" s="8"/>
      <c r="AA287" s="8"/>
      <c r="AB287" s="8"/>
      <c r="AC287" s="8"/>
      <c r="AD287" s="8"/>
      <c r="AE287" s="8" t="str">
        <f>IF(AND(Screening!$AB$5="Yes",Screening!$AB$26="No"), "Ex","")</f>
        <v/>
      </c>
      <c r="AF287" s="8"/>
      <c r="AG287" s="8"/>
      <c r="AH287" s="8"/>
      <c r="AI287" s="8"/>
      <c r="AJ287" s="8"/>
      <c r="AK287" s="8"/>
      <c r="AL287" s="8"/>
      <c r="AM287" s="8"/>
      <c r="AN287" s="8"/>
      <c r="AO287" s="8"/>
      <c r="AP287" s="8"/>
      <c r="AQ287" s="8"/>
      <c r="AR287" s="8"/>
      <c r="AS287" s="8"/>
      <c r="AT287" s="8"/>
      <c r="AU287" s="8"/>
      <c r="AV287" s="8"/>
      <c r="AW287" s="8" t="str">
        <f t="shared" si="4"/>
        <v/>
      </c>
    </row>
    <row r="288" spans="1:49" ht="27.6" x14ac:dyDescent="0.3">
      <c r="A288" s="8">
        <v>287</v>
      </c>
      <c r="B288" s="2"/>
      <c r="C288" s="5" t="s">
        <v>470</v>
      </c>
      <c r="D288" s="2" t="s">
        <v>471</v>
      </c>
      <c r="E288" s="21"/>
      <c r="F288" s="21"/>
      <c r="G288" s="21"/>
      <c r="H288" s="18"/>
      <c r="I288" s="8"/>
      <c r="J288" s="8"/>
      <c r="K288" s="8"/>
      <c r="L288" s="8"/>
      <c r="M288" s="8"/>
      <c r="N288" s="8"/>
      <c r="O288" s="8"/>
      <c r="P288" s="8"/>
      <c r="Q288" s="8"/>
      <c r="R288" s="8"/>
      <c r="S288" s="8"/>
      <c r="T288" s="8"/>
      <c r="U288" s="8"/>
      <c r="V288" s="8"/>
      <c r="W288" s="8"/>
      <c r="X288" s="8"/>
      <c r="Y288" s="8" t="str">
        <f>IF(AND(Screening!$AB$19="No",Screening!$AB$20="No",Screening!$AB$21="No",Screening!$AB$22="No"),"Ex","")</f>
        <v/>
      </c>
      <c r="Z288" s="8"/>
      <c r="AA288" s="8"/>
      <c r="AB288" s="8"/>
      <c r="AC288" s="8"/>
      <c r="AD288" s="8"/>
      <c r="AE288" s="8" t="str">
        <f>IF(AND(Screening!$AB$5="Yes",Screening!$AB$26="No"), "Ex","")</f>
        <v/>
      </c>
      <c r="AF288" s="8"/>
      <c r="AG288" s="8"/>
      <c r="AH288" s="8"/>
      <c r="AI288" s="8"/>
      <c r="AJ288" s="8"/>
      <c r="AK288" s="8"/>
      <c r="AL288" s="8"/>
      <c r="AM288" s="8"/>
      <c r="AN288" s="8"/>
      <c r="AO288" s="8"/>
      <c r="AP288" s="8"/>
      <c r="AQ288" s="8"/>
      <c r="AR288" s="8"/>
      <c r="AS288" s="8"/>
      <c r="AT288" s="8"/>
      <c r="AU288" s="8"/>
      <c r="AV288" s="8"/>
      <c r="AW288" s="8" t="str">
        <f t="shared" si="4"/>
        <v/>
      </c>
    </row>
    <row r="289" spans="1:49" ht="27.6" x14ac:dyDescent="0.3">
      <c r="A289" s="8">
        <v>288</v>
      </c>
      <c r="B289" s="2"/>
      <c r="C289" s="5" t="s">
        <v>472</v>
      </c>
      <c r="D289" s="2" t="s">
        <v>473</v>
      </c>
      <c r="E289" s="21"/>
      <c r="F289" s="21"/>
      <c r="G289" s="21"/>
      <c r="H289" s="18"/>
      <c r="I289" s="8"/>
      <c r="J289" s="8"/>
      <c r="K289" s="8"/>
      <c r="L289" s="8"/>
      <c r="M289" s="8"/>
      <c r="N289" s="8"/>
      <c r="O289" s="8"/>
      <c r="P289" s="8"/>
      <c r="Q289" s="8"/>
      <c r="R289" s="8"/>
      <c r="S289" s="8"/>
      <c r="T289" s="8"/>
      <c r="U289" s="8"/>
      <c r="V289" s="8"/>
      <c r="W289" s="8"/>
      <c r="X289" s="8"/>
      <c r="Y289" s="8" t="str">
        <f>IF(AND(Screening!$AB$19="No",Screening!$AB$20="No",Screening!$AB$21="No",Screening!$AB$22="No"),"Ex","")</f>
        <v/>
      </c>
      <c r="Z289" s="8"/>
      <c r="AA289" s="8"/>
      <c r="AB289" s="8"/>
      <c r="AC289" s="8"/>
      <c r="AD289" s="8"/>
      <c r="AE289" s="8" t="str">
        <f>IF(AND(Screening!$AB$5="Yes",Screening!$AB$26="No"), "Ex","")</f>
        <v/>
      </c>
      <c r="AF289" s="8"/>
      <c r="AG289" s="8"/>
      <c r="AH289" s="8"/>
      <c r="AI289" s="8"/>
      <c r="AJ289" s="8"/>
      <c r="AK289" s="8"/>
      <c r="AL289" s="8"/>
      <c r="AM289" s="8"/>
      <c r="AN289" s="8"/>
      <c r="AO289" s="8"/>
      <c r="AP289" s="8"/>
      <c r="AQ289" s="8"/>
      <c r="AR289" s="8"/>
      <c r="AS289" s="8"/>
      <c r="AT289" s="8"/>
      <c r="AU289" s="8"/>
      <c r="AV289" s="8"/>
      <c r="AW289" s="8" t="str">
        <f t="shared" si="4"/>
        <v/>
      </c>
    </row>
    <row r="290" spans="1:49" ht="41.4" x14ac:dyDescent="0.3">
      <c r="A290" s="8">
        <v>289</v>
      </c>
      <c r="B290" s="2"/>
      <c r="C290" s="5" t="s">
        <v>474</v>
      </c>
      <c r="D290" s="2" t="s">
        <v>475</v>
      </c>
      <c r="E290" s="21"/>
      <c r="F290" s="21"/>
      <c r="G290" s="21"/>
      <c r="H290" s="18"/>
      <c r="I290" s="8"/>
      <c r="J290" s="8"/>
      <c r="K290" s="8"/>
      <c r="L290" s="8"/>
      <c r="M290" s="8"/>
      <c r="N290" s="8"/>
      <c r="O290" s="8"/>
      <c r="P290" s="8"/>
      <c r="Q290" s="8"/>
      <c r="R290" s="8"/>
      <c r="S290" s="8"/>
      <c r="T290" s="8"/>
      <c r="U290" s="8"/>
      <c r="V290" s="8"/>
      <c r="W290" s="8"/>
      <c r="X290" s="8"/>
      <c r="Y290" s="8" t="str">
        <f>IF(AND(Screening!$AB$19="No",Screening!$AB$20="No",Screening!$AB$21="No",Screening!$AB$22="No"),"Ex","")</f>
        <v/>
      </c>
      <c r="Z290" s="8"/>
      <c r="AA290" s="8"/>
      <c r="AB290" s="8"/>
      <c r="AC290" s="8"/>
      <c r="AD290" s="8"/>
      <c r="AE290" s="8" t="str">
        <f>IF(AND(Screening!$AB$5="Yes",Screening!$AB$26="No"), "Ex","")</f>
        <v/>
      </c>
      <c r="AF290" s="8"/>
      <c r="AG290" s="8"/>
      <c r="AH290" s="8"/>
      <c r="AI290" s="8"/>
      <c r="AJ290" s="8"/>
      <c r="AK290" s="8"/>
      <c r="AL290" s="8"/>
      <c r="AM290" s="8"/>
      <c r="AN290" s="8"/>
      <c r="AO290" s="8"/>
      <c r="AP290" s="8"/>
      <c r="AQ290" s="8"/>
      <c r="AR290" s="8"/>
      <c r="AS290" s="8"/>
      <c r="AT290" s="8"/>
      <c r="AU290" s="8"/>
      <c r="AV290" s="8"/>
      <c r="AW290" s="8" t="str">
        <f t="shared" si="4"/>
        <v/>
      </c>
    </row>
    <row r="291" spans="1:49" ht="27.6" x14ac:dyDescent="0.3">
      <c r="A291" s="8">
        <v>290</v>
      </c>
      <c r="B291" s="2"/>
      <c r="C291" s="5" t="s">
        <v>476</v>
      </c>
      <c r="D291" s="2" t="s">
        <v>477</v>
      </c>
      <c r="E291" s="21"/>
      <c r="F291" s="21"/>
      <c r="G291" s="21"/>
      <c r="H291" s="18"/>
      <c r="I291" s="8"/>
      <c r="J291" s="8"/>
      <c r="K291" s="8"/>
      <c r="L291" s="8"/>
      <c r="M291" s="8"/>
      <c r="N291" s="8"/>
      <c r="O291" s="8"/>
      <c r="P291" s="8"/>
      <c r="Q291" s="8"/>
      <c r="R291" s="8"/>
      <c r="S291" s="8"/>
      <c r="T291" s="8"/>
      <c r="U291" s="8"/>
      <c r="V291" s="8"/>
      <c r="W291" s="8"/>
      <c r="X291" s="8"/>
      <c r="Y291" s="8" t="str">
        <f>IF(AND(Screening!$AB$19="No",Screening!$AB$20="No",Screening!$AB$21="No",Screening!$AB$22="No"),"Ex","")</f>
        <v/>
      </c>
      <c r="Z291" s="8"/>
      <c r="AA291" s="8"/>
      <c r="AB291" s="8"/>
      <c r="AC291" s="8"/>
      <c r="AD291" s="8"/>
      <c r="AE291" s="8" t="str">
        <f>IF(AND(Screening!$AB$5="Yes",Screening!$AB$26="No"), "Ex","")</f>
        <v/>
      </c>
      <c r="AF291" s="8"/>
      <c r="AG291" s="8"/>
      <c r="AH291" s="8"/>
      <c r="AI291" s="8"/>
      <c r="AJ291" s="8"/>
      <c r="AK291" s="8"/>
      <c r="AL291" s="8"/>
      <c r="AM291" s="8"/>
      <c r="AN291" s="8"/>
      <c r="AO291" s="8"/>
      <c r="AP291" s="8"/>
      <c r="AQ291" s="8"/>
      <c r="AR291" s="8"/>
      <c r="AS291" s="8"/>
      <c r="AT291" s="8"/>
      <c r="AU291" s="8"/>
      <c r="AV291" s="8"/>
      <c r="AW291" s="8" t="str">
        <f t="shared" si="4"/>
        <v/>
      </c>
    </row>
    <row r="292" spans="1:49" ht="55.2" x14ac:dyDescent="0.3">
      <c r="A292" s="8">
        <v>291</v>
      </c>
      <c r="B292" s="2"/>
      <c r="C292" s="5" t="s">
        <v>478</v>
      </c>
      <c r="D292" s="2" t="s">
        <v>479</v>
      </c>
      <c r="E292" s="21"/>
      <c r="F292" s="21"/>
      <c r="G292" s="21"/>
      <c r="H292" s="18"/>
      <c r="I292" s="8"/>
      <c r="J292" s="8"/>
      <c r="K292" s="8"/>
      <c r="L292" s="8"/>
      <c r="M292" s="8"/>
      <c r="N292" s="8"/>
      <c r="O292" s="8"/>
      <c r="P292" s="8"/>
      <c r="Q292" s="8"/>
      <c r="R292" s="8"/>
      <c r="S292" s="8"/>
      <c r="T292" s="8"/>
      <c r="U292" s="8"/>
      <c r="V292" s="8"/>
      <c r="W292" s="8"/>
      <c r="X292" s="8"/>
      <c r="Y292" s="8" t="str">
        <f>IF(AND(Screening!$AB$19="No",Screening!$AB$20="No",Screening!$AB$21="No",Screening!$AB$22="No"),"Ex","")</f>
        <v/>
      </c>
      <c r="Z292" s="8"/>
      <c r="AA292" s="8"/>
      <c r="AB292" s="8"/>
      <c r="AC292" s="8"/>
      <c r="AD292" s="8"/>
      <c r="AE292" s="8" t="str">
        <f>IF(AND(Screening!$AB$5="Yes",Screening!$AB$26="No"), "Ex","")</f>
        <v/>
      </c>
      <c r="AF292" s="8"/>
      <c r="AG292" s="8"/>
      <c r="AH292" s="8"/>
      <c r="AI292" s="8"/>
      <c r="AJ292" s="8"/>
      <c r="AK292" s="8"/>
      <c r="AL292" s="8"/>
      <c r="AM292" s="8"/>
      <c r="AN292" s="8"/>
      <c r="AO292" s="8"/>
      <c r="AP292" s="8"/>
      <c r="AQ292" s="8"/>
      <c r="AR292" s="8"/>
      <c r="AS292" s="8"/>
      <c r="AT292" s="8"/>
      <c r="AU292" s="8"/>
      <c r="AV292" s="8"/>
      <c r="AW292" s="8" t="str">
        <f t="shared" si="4"/>
        <v/>
      </c>
    </row>
    <row r="293" spans="1:49" ht="41.4" x14ac:dyDescent="0.3">
      <c r="A293" s="8">
        <v>292</v>
      </c>
      <c r="B293" s="2"/>
      <c r="C293" s="5" t="s">
        <v>480</v>
      </c>
      <c r="D293" s="2" t="s">
        <v>481</v>
      </c>
      <c r="E293" s="21"/>
      <c r="F293" s="21"/>
      <c r="G293" s="21"/>
      <c r="H293" s="18"/>
      <c r="I293" s="8"/>
      <c r="J293" s="8"/>
      <c r="K293" s="8"/>
      <c r="L293" s="8"/>
      <c r="M293" s="8"/>
      <c r="N293" s="8"/>
      <c r="O293" s="8"/>
      <c r="P293" s="8"/>
      <c r="Q293" s="8"/>
      <c r="R293" s="8"/>
      <c r="S293" s="8"/>
      <c r="T293" s="8"/>
      <c r="U293" s="8"/>
      <c r="V293" s="8"/>
      <c r="W293" s="8"/>
      <c r="X293" s="8"/>
      <c r="Y293" s="8" t="str">
        <f>IF(AND(Screening!$AB$19="No",Screening!$AB$20="No",Screening!$AB$21="No",Screening!$AB$22="No"),"Ex","")</f>
        <v/>
      </c>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t="str">
        <f t="shared" si="4"/>
        <v/>
      </c>
    </row>
    <row r="294" spans="1:49" ht="55.2" x14ac:dyDescent="0.3">
      <c r="A294" s="8">
        <v>293</v>
      </c>
      <c r="B294" s="2"/>
      <c r="C294" s="5" t="s">
        <v>482</v>
      </c>
      <c r="D294" s="2" t="s">
        <v>483</v>
      </c>
      <c r="E294" s="21"/>
      <c r="F294" s="21"/>
      <c r="G294" s="21"/>
      <c r="H294" s="18"/>
      <c r="I294" s="8"/>
      <c r="J294" s="8"/>
      <c r="K294" s="8"/>
      <c r="L294" s="8"/>
      <c r="M294" s="8"/>
      <c r="N294" s="8"/>
      <c r="O294" s="8"/>
      <c r="P294" s="8"/>
      <c r="Q294" s="8"/>
      <c r="R294" s="8"/>
      <c r="S294" s="8"/>
      <c r="T294" s="8"/>
      <c r="U294" s="8"/>
      <c r="V294" s="8"/>
      <c r="W294" s="8"/>
      <c r="X294" s="8"/>
      <c r="Y294" s="8" t="str">
        <f>IF(AND(Screening!$AB$19="No",Screening!$AB$20="No",Screening!$AB$21="No",Screening!$AB$22="No"),"Ex","")</f>
        <v/>
      </c>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t="str">
        <f t="shared" si="4"/>
        <v/>
      </c>
    </row>
    <row r="295" spans="1:49" x14ac:dyDescent="0.3">
      <c r="A295" s="8">
        <v>294</v>
      </c>
      <c r="B295" s="63" t="s">
        <v>484</v>
      </c>
      <c r="C295" s="58" t="s">
        <v>1199</v>
      </c>
      <c r="D295" s="63" t="s">
        <v>485</v>
      </c>
      <c r="E295" s="64"/>
      <c r="F295" s="64"/>
      <c r="G295" s="21"/>
      <c r="H295" s="18"/>
      <c r="I295" s="8"/>
      <c r="J295" s="8"/>
      <c r="K295" s="8"/>
      <c r="L295" s="8"/>
      <c r="M295" s="8"/>
      <c r="N295" s="8"/>
      <c r="O295" s="8"/>
      <c r="P295" s="8"/>
      <c r="Q295" s="8"/>
      <c r="R295" s="8"/>
      <c r="S295" s="8"/>
      <c r="T295" s="8"/>
      <c r="U295" s="8"/>
      <c r="V295" s="8" t="str">
        <f>IF(Screening!$AB$17="No", "Ex","")</f>
        <v/>
      </c>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t="str">
        <f t="shared" si="4"/>
        <v/>
      </c>
    </row>
    <row r="296" spans="1:49" ht="27.6" x14ac:dyDescent="0.3">
      <c r="A296" s="8">
        <v>295</v>
      </c>
      <c r="B296" s="2" t="s">
        <v>486</v>
      </c>
      <c r="C296" s="2" t="s">
        <v>487</v>
      </c>
      <c r="D296" s="2" t="s">
        <v>488</v>
      </c>
      <c r="E296" s="21"/>
      <c r="F296" s="21"/>
      <c r="G296" s="21"/>
      <c r="H296" s="18"/>
      <c r="I296" s="8"/>
      <c r="J296" s="8"/>
      <c r="K296" s="8"/>
      <c r="L296" s="8"/>
      <c r="M296" s="8"/>
      <c r="N296" s="8"/>
      <c r="O296" s="8"/>
      <c r="P296" s="8"/>
      <c r="Q296" s="8"/>
      <c r="R296" s="8"/>
      <c r="S296" s="8"/>
      <c r="T296" s="8"/>
      <c r="U296" s="8"/>
      <c r="V296" s="8" t="str">
        <f>IF(Screening!$AB$17="No", "Ex","")</f>
        <v/>
      </c>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t="str">
        <f t="shared" si="4"/>
        <v/>
      </c>
    </row>
    <row r="297" spans="1:49" ht="27.6" x14ac:dyDescent="0.3">
      <c r="A297" s="8">
        <v>296</v>
      </c>
      <c r="B297" s="2" t="s">
        <v>489</v>
      </c>
      <c r="C297" s="2" t="s">
        <v>490</v>
      </c>
      <c r="D297" s="2" t="s">
        <v>491</v>
      </c>
      <c r="E297" s="21"/>
      <c r="F297" s="21"/>
      <c r="G297" s="21"/>
      <c r="H297" s="18"/>
      <c r="I297" s="8"/>
      <c r="J297" s="8"/>
      <c r="K297" s="8"/>
      <c r="L297" s="8"/>
      <c r="M297" s="8"/>
      <c r="N297" s="8"/>
      <c r="O297" s="8"/>
      <c r="P297" s="8"/>
      <c r="Q297" s="8"/>
      <c r="R297" s="8"/>
      <c r="S297" s="8"/>
      <c r="T297" s="8"/>
      <c r="U297" s="8"/>
      <c r="V297" s="8" t="str">
        <f>IF(Screening!$AB$17="No", "Ex","")</f>
        <v/>
      </c>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t="str">
        <f t="shared" si="4"/>
        <v/>
      </c>
    </row>
    <row r="298" spans="1:49" ht="27.6" x14ac:dyDescent="0.3">
      <c r="A298" s="8">
        <v>297</v>
      </c>
      <c r="B298" s="2" t="s">
        <v>492</v>
      </c>
      <c r="C298" s="2" t="s">
        <v>493</v>
      </c>
      <c r="D298" s="2" t="s">
        <v>494</v>
      </c>
      <c r="E298" s="21"/>
      <c r="F298" s="21"/>
      <c r="G298" s="21"/>
      <c r="H298" s="18"/>
      <c r="I298" s="8"/>
      <c r="J298" s="8"/>
      <c r="K298" s="8"/>
      <c r="L298" s="8"/>
      <c r="M298" s="8"/>
      <c r="N298" s="8"/>
      <c r="O298" s="8"/>
      <c r="P298" s="8"/>
      <c r="Q298" s="8"/>
      <c r="R298" s="8"/>
      <c r="S298" s="8"/>
      <c r="T298" s="8"/>
      <c r="U298" s="8"/>
      <c r="V298" s="8" t="str">
        <f>IF(Screening!$AB$17="No", "Ex","")</f>
        <v/>
      </c>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t="str">
        <f t="shared" si="4"/>
        <v/>
      </c>
    </row>
    <row r="299" spans="1:49" x14ac:dyDescent="0.3">
      <c r="A299" s="8">
        <v>298</v>
      </c>
      <c r="B299" s="2" t="s">
        <v>495</v>
      </c>
      <c r="C299" s="2" t="s">
        <v>496</v>
      </c>
      <c r="D299" s="2" t="s">
        <v>497</v>
      </c>
      <c r="E299" s="21"/>
      <c r="F299" s="21"/>
      <c r="G299" s="21"/>
      <c r="H299" s="18"/>
      <c r="I299" s="8"/>
      <c r="J299" s="8"/>
      <c r="K299" s="8"/>
      <c r="L299" s="8"/>
      <c r="M299" s="8"/>
      <c r="N299" s="8"/>
      <c r="O299" s="8"/>
      <c r="P299" s="8"/>
      <c r="Q299" s="8"/>
      <c r="R299" s="8"/>
      <c r="S299" s="8"/>
      <c r="T299" s="8"/>
      <c r="U299" s="8"/>
      <c r="V299" s="8" t="str">
        <f>IF(Screening!$AB$17="No", "Ex","")</f>
        <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t="str">
        <f t="shared" si="4"/>
        <v/>
      </c>
    </row>
    <row r="300" spans="1:49" x14ac:dyDescent="0.3">
      <c r="A300" s="8">
        <v>299</v>
      </c>
      <c r="B300" s="2" t="s">
        <v>498</v>
      </c>
      <c r="C300" s="2" t="s">
        <v>499</v>
      </c>
      <c r="D300" s="2" t="s">
        <v>500</v>
      </c>
      <c r="E300" s="21"/>
      <c r="F300" s="21"/>
      <c r="G300" s="21"/>
      <c r="H300" s="18"/>
      <c r="I300" s="8"/>
      <c r="J300" s="8"/>
      <c r="K300" s="8"/>
      <c r="L300" s="8"/>
      <c r="M300" s="8"/>
      <c r="N300" s="8"/>
      <c r="O300" s="8"/>
      <c r="P300" s="8"/>
      <c r="Q300" s="8"/>
      <c r="R300" s="8"/>
      <c r="S300" s="8"/>
      <c r="T300" s="8"/>
      <c r="U300" s="8"/>
      <c r="V300" s="8" t="str">
        <f>IF(Screening!$AB$17="No", "Ex","")</f>
        <v/>
      </c>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t="str">
        <f t="shared" si="4"/>
        <v/>
      </c>
    </row>
    <row r="301" spans="1:49" ht="41.4" x14ac:dyDescent="0.3">
      <c r="A301" s="8">
        <v>300</v>
      </c>
      <c r="B301" s="2" t="s">
        <v>501</v>
      </c>
      <c r="C301" s="2" t="s">
        <v>502</v>
      </c>
      <c r="D301" s="2" t="s">
        <v>503</v>
      </c>
      <c r="E301" s="21"/>
      <c r="F301" s="21"/>
      <c r="G301" s="21"/>
      <c r="H301" s="18"/>
      <c r="I301" s="8"/>
      <c r="J301" s="8"/>
      <c r="K301" s="8"/>
      <c r="L301" s="8"/>
      <c r="M301" s="8"/>
      <c r="N301" s="8"/>
      <c r="O301" s="8"/>
      <c r="P301" s="8"/>
      <c r="Q301" s="8"/>
      <c r="R301" s="8"/>
      <c r="S301" s="8"/>
      <c r="T301" s="8"/>
      <c r="U301" s="8"/>
      <c r="V301" s="8" t="str">
        <f>IF(Screening!$AB$17="No", "Ex","")</f>
        <v/>
      </c>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t="str">
        <f t="shared" si="4"/>
        <v/>
      </c>
    </row>
    <row r="302" spans="1:49" ht="41.4" x14ac:dyDescent="0.3">
      <c r="A302" s="8">
        <v>301</v>
      </c>
      <c r="B302" s="2" t="s">
        <v>504</v>
      </c>
      <c r="C302" s="2" t="s">
        <v>505</v>
      </c>
      <c r="D302" s="2" t="s">
        <v>506</v>
      </c>
      <c r="E302" s="21"/>
      <c r="F302" s="21"/>
      <c r="G302" s="21"/>
      <c r="H302" s="18"/>
      <c r="I302" s="8"/>
      <c r="J302" s="8"/>
      <c r="K302" s="8"/>
      <c r="L302" s="8"/>
      <c r="M302" s="8"/>
      <c r="N302" s="8"/>
      <c r="O302" s="8"/>
      <c r="P302" s="8"/>
      <c r="Q302" s="8"/>
      <c r="R302" s="8"/>
      <c r="S302" s="8"/>
      <c r="T302" s="8"/>
      <c r="U302" s="8"/>
      <c r="V302" s="8" t="str">
        <f>IF(Screening!$AB$17="No", "Ex","")</f>
        <v/>
      </c>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t="str">
        <f t="shared" si="4"/>
        <v/>
      </c>
    </row>
    <row r="303" spans="1:49" ht="41.4" x14ac:dyDescent="0.3">
      <c r="A303" s="8">
        <v>302</v>
      </c>
      <c r="B303" s="2" t="s">
        <v>507</v>
      </c>
      <c r="C303" s="2" t="s">
        <v>508</v>
      </c>
      <c r="D303" s="2" t="s">
        <v>509</v>
      </c>
      <c r="E303" s="21"/>
      <c r="F303" s="21"/>
      <c r="G303" s="21"/>
      <c r="H303" s="18"/>
      <c r="I303" s="8"/>
      <c r="J303" s="8"/>
      <c r="K303" s="8"/>
      <c r="L303" s="8"/>
      <c r="M303" s="8"/>
      <c r="N303" s="8"/>
      <c r="O303" s="8"/>
      <c r="P303" s="8"/>
      <c r="Q303" s="8"/>
      <c r="R303" s="8"/>
      <c r="S303" s="8"/>
      <c r="T303" s="8"/>
      <c r="U303" s="8"/>
      <c r="V303" s="8" t="str">
        <f>IF(Screening!$AB$17="No", "Ex","")</f>
        <v/>
      </c>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t="str">
        <f t="shared" si="4"/>
        <v/>
      </c>
    </row>
    <row r="304" spans="1:49" ht="55.2" x14ac:dyDescent="0.3">
      <c r="A304" s="8">
        <v>303</v>
      </c>
      <c r="B304" s="63" t="s">
        <v>510</v>
      </c>
      <c r="C304" s="58" t="s">
        <v>1568</v>
      </c>
      <c r="D304" s="63" t="s">
        <v>511</v>
      </c>
      <c r="E304" s="64"/>
      <c r="F304" s="64"/>
      <c r="G304" s="27"/>
      <c r="H304" s="1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t="str">
        <f t="shared" si="4"/>
        <v/>
      </c>
    </row>
    <row r="305" spans="1:49" x14ac:dyDescent="0.3">
      <c r="A305" s="8">
        <v>304</v>
      </c>
      <c r="B305" s="63" t="s">
        <v>512</v>
      </c>
      <c r="C305" s="58" t="s">
        <v>1200</v>
      </c>
      <c r="D305" s="63" t="s">
        <v>513</v>
      </c>
      <c r="E305" s="64"/>
      <c r="F305" s="64"/>
      <c r="G305" s="27"/>
      <c r="H305" s="1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t="str">
        <f t="shared" si="4"/>
        <v/>
      </c>
    </row>
    <row r="306" spans="1:49" x14ac:dyDescent="0.3">
      <c r="A306" s="8">
        <v>305</v>
      </c>
      <c r="B306" s="2" t="s">
        <v>514</v>
      </c>
      <c r="C306" s="12" t="s">
        <v>515</v>
      </c>
      <c r="D306" s="2" t="s">
        <v>516</v>
      </c>
      <c r="E306" s="21"/>
      <c r="F306" s="21"/>
      <c r="G306" s="21"/>
      <c r="H306" s="18"/>
      <c r="I306" s="8"/>
      <c r="J306" s="8"/>
      <c r="K306" s="8"/>
      <c r="L306" s="8"/>
      <c r="M306" s="8"/>
      <c r="N306" s="8"/>
      <c r="O306" s="8"/>
      <c r="P306" s="8"/>
      <c r="Q306" s="8"/>
      <c r="R306" s="8"/>
      <c r="S306" s="8"/>
      <c r="T306" s="8"/>
      <c r="U306" s="8"/>
      <c r="V306" s="8"/>
      <c r="W306" s="8"/>
      <c r="X306" s="8"/>
      <c r="Y306" s="8"/>
      <c r="Z306" s="8"/>
      <c r="AA306" s="8"/>
      <c r="AB306" s="8" t="str">
        <f>IF(Screening!$AB$23="No", "Ex","")</f>
        <v/>
      </c>
      <c r="AC306" s="8"/>
      <c r="AD306" s="8"/>
      <c r="AE306" s="8"/>
      <c r="AF306" s="8"/>
      <c r="AG306" s="8"/>
      <c r="AH306" s="8"/>
      <c r="AI306" s="8"/>
      <c r="AJ306" s="8"/>
      <c r="AK306" s="8"/>
      <c r="AL306" s="8"/>
      <c r="AM306" s="8"/>
      <c r="AN306" s="8"/>
      <c r="AO306" s="8"/>
      <c r="AP306" s="8"/>
      <c r="AQ306" s="8"/>
      <c r="AR306" s="8"/>
      <c r="AS306" s="8"/>
      <c r="AT306" s="8"/>
      <c r="AU306" s="8"/>
      <c r="AV306" s="8"/>
      <c r="AW306" s="8" t="str">
        <f t="shared" si="4"/>
        <v/>
      </c>
    </row>
    <row r="307" spans="1:49" ht="151.80000000000001" x14ac:dyDescent="0.3">
      <c r="A307" s="8">
        <v>306</v>
      </c>
      <c r="B307" s="2" t="s">
        <v>517</v>
      </c>
      <c r="C307" s="2" t="s">
        <v>1434</v>
      </c>
      <c r="D307" s="2" t="s">
        <v>518</v>
      </c>
      <c r="E307" s="21"/>
      <c r="F307" s="21"/>
      <c r="G307" s="21"/>
      <c r="H307" s="18"/>
      <c r="I307" s="8"/>
      <c r="J307" s="8"/>
      <c r="K307" s="8"/>
      <c r="L307" s="8"/>
      <c r="M307" s="8"/>
      <c r="N307" s="8"/>
      <c r="O307" s="8"/>
      <c r="P307" s="8"/>
      <c r="Q307" s="8"/>
      <c r="R307" s="8"/>
      <c r="S307" s="8"/>
      <c r="T307" s="8"/>
      <c r="U307" s="8"/>
      <c r="V307" s="8"/>
      <c r="W307" s="8"/>
      <c r="X307" s="8"/>
      <c r="Y307" s="8"/>
      <c r="Z307" s="8"/>
      <c r="AA307" s="8"/>
      <c r="AB307" s="8" t="str">
        <f>IF(Screening!$AB$23="No", "Ex","")</f>
        <v/>
      </c>
      <c r="AC307" s="8"/>
      <c r="AD307" s="8"/>
      <c r="AE307" s="8"/>
      <c r="AF307" s="8"/>
      <c r="AG307" s="8"/>
      <c r="AH307" s="8"/>
      <c r="AI307" s="8"/>
      <c r="AJ307" s="8"/>
      <c r="AK307" s="8"/>
      <c r="AL307" s="8"/>
      <c r="AM307" s="8"/>
      <c r="AN307" s="8"/>
      <c r="AO307" s="8"/>
      <c r="AP307" s="8"/>
      <c r="AQ307" s="8"/>
      <c r="AR307" s="8"/>
      <c r="AS307" s="8"/>
      <c r="AT307" s="8"/>
      <c r="AU307" s="8"/>
      <c r="AV307" s="8"/>
      <c r="AW307" s="8" t="str">
        <f t="shared" si="4"/>
        <v/>
      </c>
    </row>
    <row r="308" spans="1:49" ht="41.4" x14ac:dyDescent="0.3">
      <c r="A308" s="8">
        <v>307</v>
      </c>
      <c r="B308" s="2" t="s">
        <v>519</v>
      </c>
      <c r="C308" s="2" t="s">
        <v>520</v>
      </c>
      <c r="D308" s="2" t="s">
        <v>521</v>
      </c>
      <c r="E308" s="21"/>
      <c r="F308" s="21"/>
      <c r="G308" s="21"/>
      <c r="H308" s="18"/>
      <c r="I308" s="8"/>
      <c r="J308" s="8"/>
      <c r="K308" s="8"/>
      <c r="L308" s="8"/>
      <c r="M308" s="8"/>
      <c r="N308" s="8"/>
      <c r="O308" s="8"/>
      <c r="P308" s="8"/>
      <c r="Q308" s="8"/>
      <c r="R308" s="8"/>
      <c r="S308" s="8"/>
      <c r="T308" s="8"/>
      <c r="U308" s="8"/>
      <c r="V308" s="8"/>
      <c r="W308" s="8"/>
      <c r="X308" s="8"/>
      <c r="Y308" s="8"/>
      <c r="Z308" s="8"/>
      <c r="AA308" s="8"/>
      <c r="AB308" s="8" t="str">
        <f>IF(Screening!$AB$23="No", "Ex","")</f>
        <v/>
      </c>
      <c r="AC308" s="8"/>
      <c r="AD308" s="8"/>
      <c r="AE308" s="8"/>
      <c r="AF308" s="8"/>
      <c r="AG308" s="8"/>
      <c r="AH308" s="8"/>
      <c r="AI308" s="8"/>
      <c r="AJ308" s="8"/>
      <c r="AK308" s="8"/>
      <c r="AL308" s="8"/>
      <c r="AM308" s="8"/>
      <c r="AN308" s="8"/>
      <c r="AO308" s="8"/>
      <c r="AP308" s="8"/>
      <c r="AQ308" s="8"/>
      <c r="AR308" s="8"/>
      <c r="AS308" s="8"/>
      <c r="AT308" s="8"/>
      <c r="AU308" s="8"/>
      <c r="AV308" s="8"/>
      <c r="AW308" s="8" t="str">
        <f t="shared" si="4"/>
        <v/>
      </c>
    </row>
    <row r="309" spans="1:49" ht="27.6" x14ac:dyDescent="0.3">
      <c r="A309" s="8">
        <v>308</v>
      </c>
      <c r="B309" s="2" t="s">
        <v>522</v>
      </c>
      <c r="C309" s="2" t="s">
        <v>523</v>
      </c>
      <c r="D309" s="2" t="s">
        <v>524</v>
      </c>
      <c r="E309" s="21"/>
      <c r="F309" s="21"/>
      <c r="G309" s="21"/>
      <c r="H309" s="18"/>
      <c r="I309" s="8"/>
      <c r="J309" s="8"/>
      <c r="K309" s="8"/>
      <c r="L309" s="8"/>
      <c r="M309" s="8"/>
      <c r="N309" s="8"/>
      <c r="O309" s="8"/>
      <c r="P309" s="8"/>
      <c r="Q309" s="8"/>
      <c r="R309" s="8"/>
      <c r="S309" s="8"/>
      <c r="T309" s="8"/>
      <c r="U309" s="8"/>
      <c r="V309" s="8"/>
      <c r="W309" s="8"/>
      <c r="X309" s="8"/>
      <c r="Y309" s="8"/>
      <c r="Z309" s="8"/>
      <c r="AA309" s="8"/>
      <c r="AB309" s="8" t="str">
        <f>IF(Screening!$AB$23="No", "Ex","")</f>
        <v/>
      </c>
      <c r="AC309" s="8"/>
      <c r="AD309" s="8"/>
      <c r="AE309" s="8"/>
      <c r="AF309" s="8"/>
      <c r="AG309" s="8"/>
      <c r="AH309" s="8"/>
      <c r="AI309" s="8"/>
      <c r="AJ309" s="8"/>
      <c r="AK309" s="8"/>
      <c r="AL309" s="8"/>
      <c r="AM309" s="8"/>
      <c r="AN309" s="8"/>
      <c r="AO309" s="8"/>
      <c r="AP309" s="8"/>
      <c r="AQ309" s="8"/>
      <c r="AR309" s="8"/>
      <c r="AS309" s="8"/>
      <c r="AT309" s="8"/>
      <c r="AU309" s="8"/>
      <c r="AV309" s="8"/>
      <c r="AW309" s="8" t="str">
        <f t="shared" si="4"/>
        <v/>
      </c>
    </row>
    <row r="310" spans="1:49" ht="27.6" x14ac:dyDescent="0.3">
      <c r="A310" s="8">
        <v>309</v>
      </c>
      <c r="B310" s="2" t="s">
        <v>525</v>
      </c>
      <c r="C310" s="4" t="s">
        <v>1567</v>
      </c>
      <c r="D310" s="2" t="s">
        <v>526</v>
      </c>
      <c r="E310" s="21"/>
      <c r="F310" s="21"/>
      <c r="G310" s="21"/>
      <c r="H310" s="18"/>
      <c r="I310" s="8"/>
      <c r="J310" s="8"/>
      <c r="K310" s="8"/>
      <c r="L310" s="8"/>
      <c r="M310" s="8"/>
      <c r="N310" s="8"/>
      <c r="O310" s="8"/>
      <c r="P310" s="8"/>
      <c r="Q310" s="8"/>
      <c r="R310" s="8"/>
      <c r="S310" s="8"/>
      <c r="T310" s="8"/>
      <c r="U310" s="8"/>
      <c r="V310" s="8"/>
      <c r="W310" s="8"/>
      <c r="X310" s="8"/>
      <c r="Y310" s="8"/>
      <c r="Z310" s="8"/>
      <c r="AA310" s="8"/>
      <c r="AB310" s="8" t="str">
        <f>IF(Screening!$AB$23="No", "Ex","")</f>
        <v/>
      </c>
      <c r="AC310" s="8"/>
      <c r="AD310" s="8"/>
      <c r="AE310" s="8"/>
      <c r="AF310" s="8"/>
      <c r="AG310" s="8"/>
      <c r="AH310" s="8"/>
      <c r="AI310" s="8"/>
      <c r="AJ310" s="8"/>
      <c r="AK310" s="8"/>
      <c r="AL310" s="8"/>
      <c r="AM310" s="8"/>
      <c r="AN310" s="8"/>
      <c r="AO310" s="8"/>
      <c r="AP310" s="8"/>
      <c r="AQ310" s="8"/>
      <c r="AR310" s="8"/>
      <c r="AS310" s="8"/>
      <c r="AT310" s="8"/>
      <c r="AU310" s="8"/>
      <c r="AV310" s="8"/>
      <c r="AW310" s="8" t="str">
        <f t="shared" si="4"/>
        <v/>
      </c>
    </row>
    <row r="311" spans="1:49" x14ac:dyDescent="0.3">
      <c r="A311" s="8">
        <v>310</v>
      </c>
      <c r="B311" s="2" t="s">
        <v>527</v>
      </c>
      <c r="C311" s="4" t="s">
        <v>1566</v>
      </c>
      <c r="D311" s="2" t="s">
        <v>528</v>
      </c>
      <c r="E311" s="21"/>
      <c r="F311" s="21"/>
      <c r="G311" s="21"/>
      <c r="H311" s="18"/>
      <c r="I311" s="8"/>
      <c r="J311" s="8"/>
      <c r="K311" s="8"/>
      <c r="L311" s="8"/>
      <c r="M311" s="8"/>
      <c r="N311" s="8"/>
      <c r="O311" s="8"/>
      <c r="P311" s="8"/>
      <c r="Q311" s="8"/>
      <c r="R311" s="8"/>
      <c r="S311" s="8"/>
      <c r="T311" s="8"/>
      <c r="U311" s="8"/>
      <c r="V311" s="8"/>
      <c r="W311" s="8"/>
      <c r="X311" s="8"/>
      <c r="Y311" s="8"/>
      <c r="Z311" s="8"/>
      <c r="AA311" s="8"/>
      <c r="AB311" s="8" t="str">
        <f>IF(Screening!$AB$23="No", "Ex","")</f>
        <v/>
      </c>
      <c r="AC311" s="8"/>
      <c r="AD311" s="8"/>
      <c r="AE311" s="8"/>
      <c r="AF311" s="8"/>
      <c r="AG311" s="8"/>
      <c r="AH311" s="8"/>
      <c r="AI311" s="8"/>
      <c r="AJ311" s="8"/>
      <c r="AK311" s="8"/>
      <c r="AL311" s="8"/>
      <c r="AM311" s="8"/>
      <c r="AN311" s="8"/>
      <c r="AO311" s="8"/>
      <c r="AP311" s="8"/>
      <c r="AQ311" s="8"/>
      <c r="AR311" s="8"/>
      <c r="AS311" s="8"/>
      <c r="AT311" s="8"/>
      <c r="AU311" s="8"/>
      <c r="AV311" s="8"/>
      <c r="AW311" s="8" t="str">
        <f t="shared" si="4"/>
        <v/>
      </c>
    </row>
    <row r="312" spans="1:49" ht="41.4" x14ac:dyDescent="0.3">
      <c r="A312" s="8">
        <v>311</v>
      </c>
      <c r="B312" s="2" t="s">
        <v>529</v>
      </c>
      <c r="C312" s="2" t="s">
        <v>530</v>
      </c>
      <c r="D312" s="2" t="s">
        <v>1201</v>
      </c>
      <c r="E312" s="21"/>
      <c r="F312" s="21"/>
      <c r="G312" s="21"/>
      <c r="H312" s="18"/>
      <c r="I312" s="8"/>
      <c r="J312" s="8"/>
      <c r="K312" s="8"/>
      <c r="L312" s="8"/>
      <c r="M312" s="8"/>
      <c r="N312" s="8"/>
      <c r="O312" s="8"/>
      <c r="P312" s="8"/>
      <c r="Q312" s="8"/>
      <c r="R312" s="8"/>
      <c r="S312" s="8"/>
      <c r="T312" s="8"/>
      <c r="U312" s="8"/>
      <c r="V312" s="8"/>
      <c r="W312" s="8"/>
      <c r="X312" s="8"/>
      <c r="Y312" s="8"/>
      <c r="Z312" s="8"/>
      <c r="AA312" s="8"/>
      <c r="AB312" s="8" t="str">
        <f>IF(Screening!$AB$23="No", "Ex","")</f>
        <v/>
      </c>
      <c r="AC312" s="8"/>
      <c r="AD312" s="8"/>
      <c r="AE312" s="8"/>
      <c r="AF312" s="8"/>
      <c r="AG312" s="8"/>
      <c r="AH312" s="8"/>
      <c r="AI312" s="8"/>
      <c r="AJ312" s="8"/>
      <c r="AK312" s="8"/>
      <c r="AL312" s="8"/>
      <c r="AM312" s="8"/>
      <c r="AN312" s="8"/>
      <c r="AO312" s="8"/>
      <c r="AP312" s="8"/>
      <c r="AQ312" s="8"/>
      <c r="AR312" s="8"/>
      <c r="AS312" s="8"/>
      <c r="AT312" s="8"/>
      <c r="AU312" s="8"/>
      <c r="AV312" s="8"/>
      <c r="AW312" s="8" t="str">
        <f t="shared" si="4"/>
        <v/>
      </c>
    </row>
    <row r="313" spans="1:49" ht="41.4" x14ac:dyDescent="0.3">
      <c r="A313" s="8">
        <v>312</v>
      </c>
      <c r="B313" s="2" t="s">
        <v>531</v>
      </c>
      <c r="C313" s="2" t="s">
        <v>532</v>
      </c>
      <c r="D313" s="2" t="s">
        <v>1202</v>
      </c>
      <c r="E313" s="21"/>
      <c r="F313" s="21"/>
      <c r="G313" s="21"/>
      <c r="H313" s="18"/>
      <c r="I313" s="8"/>
      <c r="J313" s="8"/>
      <c r="K313" s="8"/>
      <c r="L313" s="8"/>
      <c r="M313" s="8"/>
      <c r="N313" s="8"/>
      <c r="O313" s="8"/>
      <c r="P313" s="8"/>
      <c r="Q313" s="8"/>
      <c r="R313" s="8"/>
      <c r="S313" s="8"/>
      <c r="T313" s="8"/>
      <c r="U313" s="8"/>
      <c r="V313" s="8"/>
      <c r="W313" s="8"/>
      <c r="X313" s="8"/>
      <c r="Y313" s="8"/>
      <c r="Z313" s="8"/>
      <c r="AA313" s="8"/>
      <c r="AB313" s="8" t="str">
        <f>IF(Screening!$AB$23="No", "Ex","")</f>
        <v/>
      </c>
      <c r="AC313" s="8"/>
      <c r="AD313" s="8"/>
      <c r="AE313" s="8"/>
      <c r="AF313" s="8"/>
      <c r="AG313" s="8"/>
      <c r="AH313" s="8"/>
      <c r="AI313" s="8"/>
      <c r="AJ313" s="8"/>
      <c r="AK313" s="8"/>
      <c r="AL313" s="8"/>
      <c r="AM313" s="8"/>
      <c r="AN313" s="8"/>
      <c r="AO313" s="8"/>
      <c r="AP313" s="8"/>
      <c r="AQ313" s="8"/>
      <c r="AR313" s="8"/>
      <c r="AS313" s="8"/>
      <c r="AT313" s="8"/>
      <c r="AU313" s="8"/>
      <c r="AV313" s="8"/>
      <c r="AW313" s="8" t="str">
        <f t="shared" si="4"/>
        <v/>
      </c>
    </row>
    <row r="314" spans="1:49" ht="41.4" x14ac:dyDescent="0.3">
      <c r="A314" s="8">
        <v>313</v>
      </c>
      <c r="B314" s="2" t="s">
        <v>533</v>
      </c>
      <c r="C314" s="2" t="s">
        <v>534</v>
      </c>
      <c r="D314" s="2" t="s">
        <v>1203</v>
      </c>
      <c r="E314" s="21"/>
      <c r="F314" s="21"/>
      <c r="G314" s="21"/>
      <c r="H314" s="18"/>
      <c r="I314" s="8"/>
      <c r="J314" s="8"/>
      <c r="K314" s="8"/>
      <c r="L314" s="8"/>
      <c r="M314" s="8"/>
      <c r="N314" s="8"/>
      <c r="O314" s="8"/>
      <c r="P314" s="8"/>
      <c r="Q314" s="8"/>
      <c r="R314" s="8"/>
      <c r="S314" s="8"/>
      <c r="T314" s="8"/>
      <c r="U314" s="8"/>
      <c r="V314" s="8"/>
      <c r="W314" s="8"/>
      <c r="X314" s="8"/>
      <c r="Y314" s="8"/>
      <c r="Z314" s="8"/>
      <c r="AA314" s="8"/>
      <c r="AB314" s="8" t="str">
        <f>IF(Screening!$AB$23="No", "Ex","")</f>
        <v/>
      </c>
      <c r="AC314" s="8"/>
      <c r="AD314" s="8"/>
      <c r="AE314" s="8"/>
      <c r="AF314" s="8"/>
      <c r="AG314" s="8"/>
      <c r="AH314" s="8"/>
      <c r="AI314" s="8"/>
      <c r="AJ314" s="8"/>
      <c r="AK314" s="8"/>
      <c r="AL314" s="8"/>
      <c r="AM314" s="8"/>
      <c r="AN314" s="8"/>
      <c r="AO314" s="8"/>
      <c r="AP314" s="8"/>
      <c r="AQ314" s="8"/>
      <c r="AR314" s="8"/>
      <c r="AS314" s="8"/>
      <c r="AT314" s="8"/>
      <c r="AU314" s="8"/>
      <c r="AV314" s="8"/>
      <c r="AW314" s="8" t="str">
        <f t="shared" si="4"/>
        <v/>
      </c>
    </row>
    <row r="315" spans="1:49" ht="248.4" x14ac:dyDescent="0.3">
      <c r="A315" s="8">
        <v>314</v>
      </c>
      <c r="B315" s="2" t="s">
        <v>535</v>
      </c>
      <c r="C315" s="4" t="s">
        <v>1565</v>
      </c>
      <c r="D315" s="2" t="s">
        <v>536</v>
      </c>
      <c r="E315" s="21"/>
      <c r="F315" s="21"/>
      <c r="G315" s="21"/>
      <c r="H315" s="18"/>
      <c r="I315" s="8"/>
      <c r="J315" s="8"/>
      <c r="K315" s="8"/>
      <c r="L315" s="8"/>
      <c r="M315" s="8"/>
      <c r="N315" s="8"/>
      <c r="O315" s="8"/>
      <c r="P315" s="8"/>
      <c r="Q315" s="8"/>
      <c r="R315" s="8"/>
      <c r="S315" s="8"/>
      <c r="T315" s="8"/>
      <c r="U315" s="8"/>
      <c r="V315" s="8"/>
      <c r="W315" s="8"/>
      <c r="X315" s="8"/>
      <c r="Y315" s="8"/>
      <c r="Z315" s="8"/>
      <c r="AA315" s="8"/>
      <c r="AB315" s="8"/>
      <c r="AC315" s="8" t="str">
        <f>IF(Screening!$AB$24="No", "Ex","")</f>
        <v/>
      </c>
      <c r="AD315" s="8"/>
      <c r="AE315" s="8"/>
      <c r="AF315" s="8"/>
      <c r="AG315" s="8"/>
      <c r="AH315" s="8"/>
      <c r="AI315" s="8"/>
      <c r="AJ315" s="8"/>
      <c r="AK315" s="8"/>
      <c r="AL315" s="8"/>
      <c r="AM315" s="8"/>
      <c r="AN315" s="8"/>
      <c r="AO315" s="8"/>
      <c r="AP315" s="8"/>
      <c r="AQ315" s="8"/>
      <c r="AR315" s="8"/>
      <c r="AS315" s="8"/>
      <c r="AT315" s="8"/>
      <c r="AU315" s="8"/>
      <c r="AV315" s="8"/>
      <c r="AW315" s="8" t="str">
        <f t="shared" si="4"/>
        <v/>
      </c>
    </row>
    <row r="316" spans="1:49" ht="27.6" x14ac:dyDescent="0.3">
      <c r="A316" s="8">
        <v>315</v>
      </c>
      <c r="B316" s="63" t="s">
        <v>537</v>
      </c>
      <c r="C316" s="58" t="s">
        <v>538</v>
      </c>
      <c r="D316" s="63" t="s">
        <v>539</v>
      </c>
      <c r="E316" s="64"/>
      <c r="F316" s="64"/>
      <c r="G316" s="21"/>
      <c r="H316" s="18"/>
      <c r="I316" s="8"/>
      <c r="J316" s="8"/>
      <c r="K316" s="8"/>
      <c r="L316" s="8"/>
      <c r="M316" s="8"/>
      <c r="N316" s="8" t="str">
        <f>IF(Screening!$AB$9="No", "Ex","")</f>
        <v/>
      </c>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t="str">
        <f t="shared" si="4"/>
        <v/>
      </c>
    </row>
    <row r="317" spans="1:49" ht="82.8" x14ac:dyDescent="0.3">
      <c r="A317" s="8">
        <v>316</v>
      </c>
      <c r="B317" s="2" t="s">
        <v>540</v>
      </c>
      <c r="C317" s="2" t="s">
        <v>1353</v>
      </c>
      <c r="D317" s="2" t="s">
        <v>541</v>
      </c>
      <c r="E317" s="21"/>
      <c r="F317" s="21"/>
      <c r="G317" s="21"/>
      <c r="H317" s="18"/>
      <c r="I317" s="8"/>
      <c r="J317" s="8"/>
      <c r="K317" s="8"/>
      <c r="L317" s="8"/>
      <c r="M317" s="8"/>
      <c r="N317" s="8" t="str">
        <f>IF(Screening!$AB$9="No", "Ex","")</f>
        <v/>
      </c>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t="str">
        <f t="shared" si="4"/>
        <v/>
      </c>
    </row>
    <row r="318" spans="1:49" ht="41.4" x14ac:dyDescent="0.3">
      <c r="A318" s="8">
        <v>317</v>
      </c>
      <c r="B318" s="2" t="s">
        <v>542</v>
      </c>
      <c r="C318" s="2" t="s">
        <v>543</v>
      </c>
      <c r="D318" s="2" t="s">
        <v>544</v>
      </c>
      <c r="E318" s="21"/>
      <c r="F318" s="21"/>
      <c r="G318" s="21"/>
      <c r="H318" s="18"/>
      <c r="I318" s="8"/>
      <c r="J318" s="8"/>
      <c r="K318" s="8"/>
      <c r="L318" s="8"/>
      <c r="M318" s="8"/>
      <c r="N318" s="8" t="str">
        <f>IF(Screening!$AB$9="No", "Ex","")</f>
        <v/>
      </c>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t="str">
        <f t="shared" si="4"/>
        <v/>
      </c>
    </row>
    <row r="319" spans="1:49" x14ac:dyDescent="0.3">
      <c r="A319" s="8">
        <v>318</v>
      </c>
      <c r="B319" s="2" t="s">
        <v>545</v>
      </c>
      <c r="C319" s="2" t="s">
        <v>546</v>
      </c>
      <c r="D319" s="2" t="s">
        <v>547</v>
      </c>
      <c r="E319" s="21"/>
      <c r="F319" s="21"/>
      <c r="G319" s="21"/>
      <c r="H319" s="18"/>
      <c r="I319" s="8"/>
      <c r="J319" s="8"/>
      <c r="K319" s="8"/>
      <c r="L319" s="8"/>
      <c r="M319" s="8"/>
      <c r="N319" s="8" t="str">
        <f>IF(Screening!$AB$9="No", "Ex","")</f>
        <v/>
      </c>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t="str">
        <f t="shared" si="4"/>
        <v/>
      </c>
    </row>
    <row r="320" spans="1:49" ht="41.4" x14ac:dyDescent="0.3">
      <c r="A320" s="8">
        <v>319</v>
      </c>
      <c r="B320" s="2" t="s">
        <v>548</v>
      </c>
      <c r="C320" s="2" t="s">
        <v>549</v>
      </c>
      <c r="D320" s="2" t="s">
        <v>550</v>
      </c>
      <c r="E320" s="21"/>
      <c r="F320" s="21"/>
      <c r="G320" s="21"/>
      <c r="H320" s="18"/>
      <c r="I320" s="8"/>
      <c r="J320" s="8"/>
      <c r="K320" s="8"/>
      <c r="L320" s="8"/>
      <c r="M320" s="8"/>
      <c r="N320" s="8" t="str">
        <f>IF(Screening!$AB$9="No", "Ex","")</f>
        <v/>
      </c>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t="str">
        <f t="shared" si="4"/>
        <v/>
      </c>
    </row>
    <row r="321" spans="1:49" ht="27.6" x14ac:dyDescent="0.3">
      <c r="A321" s="8">
        <v>320</v>
      </c>
      <c r="B321" s="2" t="s">
        <v>551</v>
      </c>
      <c r="C321" s="2" t="s">
        <v>552</v>
      </c>
      <c r="D321" s="2" t="s">
        <v>553</v>
      </c>
      <c r="E321" s="21"/>
      <c r="F321" s="21"/>
      <c r="G321" s="21"/>
      <c r="H321" s="18"/>
      <c r="I321" s="8"/>
      <c r="J321" s="8"/>
      <c r="K321" s="8"/>
      <c r="L321" s="8"/>
      <c r="M321" s="8"/>
      <c r="N321" s="8" t="str">
        <f>IF(Screening!$AB$9="No", "Ex","")</f>
        <v/>
      </c>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t="str">
        <f t="shared" si="4"/>
        <v/>
      </c>
    </row>
    <row r="322" spans="1:49" x14ac:dyDescent="0.3">
      <c r="A322" s="8">
        <v>321</v>
      </c>
      <c r="B322" s="2" t="s">
        <v>554</v>
      </c>
      <c r="C322" s="12" t="s">
        <v>555</v>
      </c>
      <c r="D322" s="2" t="s">
        <v>556</v>
      </c>
      <c r="E322" s="21"/>
      <c r="F322" s="21"/>
      <c r="G322" s="21"/>
      <c r="H322" s="18"/>
      <c r="I322" s="8"/>
      <c r="J322" s="8"/>
      <c r="K322" s="8"/>
      <c r="L322" s="8"/>
      <c r="M322" s="8"/>
      <c r="N322" s="8" t="str">
        <f>IF(Screening!$AB$9="No", "Ex","")</f>
        <v/>
      </c>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t="str">
        <f t="shared" ref="AW322:AW385" si="5">IF(OR(I322="Ex",J322="Ex",K322="Ex",L322="Ex",M322="Ex",N322="Ex",O322="Ex",P322="Ex",Q322="Ex",R322="Ex",S322="Ex",T322="Ex",U322="Ex",V322="Ex",W322="Ex",X322="Ex",Y322="Ex",Z322="Ex",AA322="Ex",AB322="Ex",AC322="Ex",AD322="Ex",AE322="Ex",AF322="Ex",AG322="Ex",AH322="Ex",AI322="Ex",AJ322="Ex",AK322="Ex",AL322="Ex",AM322="Ex",AN322="Ex",AO322="Ex",AP322="Ex",AQ322="Ex",AR322="Ex",AS322="Ex",AT322="Ex",AU322="Ex",AV322="Ex"), "Ex","")</f>
        <v/>
      </c>
    </row>
    <row r="323" spans="1:49" ht="69" x14ac:dyDescent="0.3">
      <c r="A323" s="8">
        <v>322</v>
      </c>
      <c r="B323" s="2" t="s">
        <v>557</v>
      </c>
      <c r="C323" s="2" t="s">
        <v>558</v>
      </c>
      <c r="D323" s="2" t="s">
        <v>559</v>
      </c>
      <c r="E323" s="21"/>
      <c r="F323" s="21"/>
      <c r="G323" s="21"/>
      <c r="H323" s="18"/>
      <c r="I323" s="8"/>
      <c r="J323" s="8"/>
      <c r="K323" s="8"/>
      <c r="L323" s="8"/>
      <c r="M323" s="8"/>
      <c r="N323" s="8" t="str">
        <f>IF(Screening!$AB$9="No", "Ex","")</f>
        <v/>
      </c>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t="str">
        <f t="shared" si="5"/>
        <v/>
      </c>
    </row>
    <row r="324" spans="1:49" ht="27.6" x14ac:dyDescent="0.3">
      <c r="A324" s="8">
        <v>323</v>
      </c>
      <c r="B324" s="2" t="s">
        <v>560</v>
      </c>
      <c r="C324" s="2" t="s">
        <v>561</v>
      </c>
      <c r="D324" s="2" t="s">
        <v>562</v>
      </c>
      <c r="E324" s="21"/>
      <c r="F324" s="21"/>
      <c r="G324" s="21"/>
      <c r="H324" s="18"/>
      <c r="I324" s="8"/>
      <c r="J324" s="8"/>
      <c r="K324" s="8"/>
      <c r="L324" s="8"/>
      <c r="M324" s="8"/>
      <c r="N324" s="8" t="str">
        <f>IF(Screening!$AB$9="No", "Ex","")</f>
        <v/>
      </c>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t="str">
        <f t="shared" si="5"/>
        <v/>
      </c>
    </row>
    <row r="325" spans="1:49" ht="55.2" x14ac:dyDescent="0.3">
      <c r="A325" s="8">
        <v>324</v>
      </c>
      <c r="B325" s="2" t="s">
        <v>563</v>
      </c>
      <c r="C325" s="2" t="s">
        <v>564</v>
      </c>
      <c r="D325" s="2" t="s">
        <v>565</v>
      </c>
      <c r="E325" s="21"/>
      <c r="F325" s="21"/>
      <c r="G325" s="21"/>
      <c r="H325" s="18"/>
      <c r="I325" s="8"/>
      <c r="J325" s="8"/>
      <c r="K325" s="8"/>
      <c r="L325" s="8"/>
      <c r="M325" s="8"/>
      <c r="N325" s="8" t="str">
        <f>IF(Screening!$AB$9="No", "Ex","")</f>
        <v/>
      </c>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t="str">
        <f t="shared" si="5"/>
        <v/>
      </c>
    </row>
    <row r="326" spans="1:49" ht="110.4" x14ac:dyDescent="0.3">
      <c r="A326" s="8">
        <v>325</v>
      </c>
      <c r="B326" s="2" t="s">
        <v>566</v>
      </c>
      <c r="C326" s="2" t="s">
        <v>1354</v>
      </c>
      <c r="D326" s="2" t="s">
        <v>567</v>
      </c>
      <c r="E326" s="21"/>
      <c r="F326" s="21"/>
      <c r="G326" s="21"/>
      <c r="H326" s="18"/>
      <c r="I326" s="8"/>
      <c r="J326" s="8"/>
      <c r="K326" s="8"/>
      <c r="L326" s="8"/>
      <c r="M326" s="8"/>
      <c r="N326" s="8" t="str">
        <f>IF(Screening!$AB$9="No", "Ex","")</f>
        <v/>
      </c>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t="str">
        <f t="shared" si="5"/>
        <v/>
      </c>
    </row>
    <row r="327" spans="1:49" ht="27.6" x14ac:dyDescent="0.3">
      <c r="A327" s="8">
        <v>326</v>
      </c>
      <c r="B327" s="2" t="s">
        <v>568</v>
      </c>
      <c r="C327" s="2" t="s">
        <v>569</v>
      </c>
      <c r="D327" s="2" t="s">
        <v>570</v>
      </c>
      <c r="E327" s="21"/>
      <c r="F327" s="21"/>
      <c r="G327" s="21"/>
      <c r="H327" s="18"/>
      <c r="I327" s="8"/>
      <c r="J327" s="8"/>
      <c r="K327" s="8"/>
      <c r="L327" s="8"/>
      <c r="M327" s="8"/>
      <c r="N327" s="8" t="str">
        <f>IF(Screening!$AB$9="No", "Ex","")</f>
        <v/>
      </c>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t="str">
        <f t="shared" si="5"/>
        <v/>
      </c>
    </row>
    <row r="328" spans="1:49" x14ac:dyDescent="0.3">
      <c r="A328" s="8">
        <v>327</v>
      </c>
      <c r="B328" s="2" t="s">
        <v>571</v>
      </c>
      <c r="C328" s="2" t="s">
        <v>572</v>
      </c>
      <c r="D328" s="2" t="s">
        <v>573</v>
      </c>
      <c r="E328" s="21"/>
      <c r="F328" s="21"/>
      <c r="G328" s="21"/>
      <c r="H328" s="18"/>
      <c r="I328" s="8"/>
      <c r="J328" s="8"/>
      <c r="K328" s="8"/>
      <c r="L328" s="8"/>
      <c r="M328" s="8"/>
      <c r="N328" s="8" t="str">
        <f>IF(Screening!$AB$9="No", "Ex","")</f>
        <v/>
      </c>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t="str">
        <f t="shared" si="5"/>
        <v/>
      </c>
    </row>
    <row r="329" spans="1:49" ht="41.4" x14ac:dyDescent="0.3">
      <c r="A329" s="8">
        <v>328</v>
      </c>
      <c r="B329" s="2" t="s">
        <v>574</v>
      </c>
      <c r="C329" s="2" t="s">
        <v>575</v>
      </c>
      <c r="D329" s="2" t="s">
        <v>576</v>
      </c>
      <c r="E329" s="21"/>
      <c r="F329" s="21"/>
      <c r="G329" s="21"/>
      <c r="H329" s="18"/>
      <c r="I329" s="8"/>
      <c r="J329" s="8"/>
      <c r="K329" s="8"/>
      <c r="L329" s="8"/>
      <c r="M329" s="8"/>
      <c r="N329" s="8" t="str">
        <f>IF(Screening!$AB$9="No", "Ex","")</f>
        <v/>
      </c>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t="str">
        <f t="shared" si="5"/>
        <v/>
      </c>
    </row>
    <row r="330" spans="1:49" ht="41.4" x14ac:dyDescent="0.3">
      <c r="A330" s="8">
        <v>329</v>
      </c>
      <c r="B330" s="2" t="s">
        <v>577</v>
      </c>
      <c r="C330" s="2" t="s">
        <v>578</v>
      </c>
      <c r="D330" s="2" t="s">
        <v>579</v>
      </c>
      <c r="E330" s="21"/>
      <c r="F330" s="21"/>
      <c r="G330" s="21"/>
      <c r="H330" s="18"/>
      <c r="I330" s="8"/>
      <c r="J330" s="8"/>
      <c r="K330" s="8"/>
      <c r="L330" s="8"/>
      <c r="M330" s="8"/>
      <c r="N330" s="8" t="str">
        <f>IF(Screening!$AB$9="No", "Ex","")</f>
        <v/>
      </c>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t="str">
        <f t="shared" si="5"/>
        <v/>
      </c>
    </row>
    <row r="331" spans="1:49" ht="41.4" x14ac:dyDescent="0.3">
      <c r="A331" s="8">
        <v>330</v>
      </c>
      <c r="B331" s="2" t="s">
        <v>580</v>
      </c>
      <c r="C331" s="2" t="s">
        <v>581</v>
      </c>
      <c r="D331" s="2" t="s">
        <v>582</v>
      </c>
      <c r="E331" s="21"/>
      <c r="F331" s="21"/>
      <c r="G331" s="21"/>
      <c r="H331" s="18"/>
      <c r="I331" s="8"/>
      <c r="J331" s="8"/>
      <c r="K331" s="8"/>
      <c r="L331" s="8"/>
      <c r="M331" s="8"/>
      <c r="N331" s="8" t="str">
        <f>IF(Screening!$AB$9="No", "Ex","")</f>
        <v/>
      </c>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t="str">
        <f t="shared" si="5"/>
        <v/>
      </c>
    </row>
    <row r="332" spans="1:49" ht="27.6" x14ac:dyDescent="0.3">
      <c r="A332" s="8">
        <v>331</v>
      </c>
      <c r="B332" s="2" t="s">
        <v>583</v>
      </c>
      <c r="C332" s="2" t="s">
        <v>584</v>
      </c>
      <c r="D332" s="2" t="s">
        <v>585</v>
      </c>
      <c r="E332" s="21"/>
      <c r="F332" s="21"/>
      <c r="G332" s="21"/>
      <c r="H332" s="18"/>
      <c r="I332" s="8"/>
      <c r="J332" s="8"/>
      <c r="K332" s="8"/>
      <c r="L332" s="8"/>
      <c r="M332" s="8"/>
      <c r="N332" s="8" t="str">
        <f>IF(Screening!$AB$9="No", "Ex","")</f>
        <v/>
      </c>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t="str">
        <f t="shared" si="5"/>
        <v/>
      </c>
    </row>
    <row r="333" spans="1:49" x14ac:dyDescent="0.3">
      <c r="A333" s="8">
        <v>332</v>
      </c>
      <c r="B333" s="2" t="s">
        <v>586</v>
      </c>
      <c r="C333" s="2" t="s">
        <v>587</v>
      </c>
      <c r="D333" s="2" t="s">
        <v>588</v>
      </c>
      <c r="E333" s="21"/>
      <c r="F333" s="21"/>
      <c r="G333" s="21"/>
      <c r="H333" s="18"/>
      <c r="I333" s="8"/>
      <c r="J333" s="8"/>
      <c r="K333" s="8"/>
      <c r="L333" s="8"/>
      <c r="M333" s="8"/>
      <c r="N333" s="8" t="str">
        <f>IF(Screening!$AB$9="No", "Ex","")</f>
        <v/>
      </c>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t="str">
        <f t="shared" si="5"/>
        <v/>
      </c>
    </row>
    <row r="334" spans="1:49" ht="41.4" x14ac:dyDescent="0.3">
      <c r="A334" s="8">
        <v>333</v>
      </c>
      <c r="B334" s="2" t="s">
        <v>589</v>
      </c>
      <c r="C334" s="2" t="s">
        <v>590</v>
      </c>
      <c r="D334" s="2" t="s">
        <v>591</v>
      </c>
      <c r="E334" s="21"/>
      <c r="F334" s="21"/>
      <c r="G334" s="21"/>
      <c r="H334" s="18"/>
      <c r="I334" s="8"/>
      <c r="J334" s="8"/>
      <c r="K334" s="8"/>
      <c r="L334" s="8"/>
      <c r="M334" s="8"/>
      <c r="N334" s="8" t="str">
        <f>IF(Screening!$AB$9="No", "Ex","")</f>
        <v/>
      </c>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t="str">
        <f t="shared" si="5"/>
        <v/>
      </c>
    </row>
    <row r="335" spans="1:49" ht="41.4" x14ac:dyDescent="0.3">
      <c r="A335" s="8">
        <v>334</v>
      </c>
      <c r="B335" s="2" t="s">
        <v>592</v>
      </c>
      <c r="C335" s="2" t="s">
        <v>593</v>
      </c>
      <c r="D335" s="2" t="s">
        <v>594</v>
      </c>
      <c r="E335" s="21"/>
      <c r="F335" s="21"/>
      <c r="G335" s="21"/>
      <c r="H335" s="18"/>
      <c r="I335" s="8"/>
      <c r="J335" s="8"/>
      <c r="K335" s="8"/>
      <c r="L335" s="8"/>
      <c r="M335" s="8"/>
      <c r="N335" s="8" t="str">
        <f>IF(Screening!$AB$9="No", "Ex","")</f>
        <v/>
      </c>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t="str">
        <f t="shared" si="5"/>
        <v/>
      </c>
    </row>
    <row r="336" spans="1:49" ht="41.4" x14ac:dyDescent="0.3">
      <c r="A336" s="8">
        <v>335</v>
      </c>
      <c r="B336" s="2" t="s">
        <v>595</v>
      </c>
      <c r="C336" s="2" t="s">
        <v>596</v>
      </c>
      <c r="D336" s="2" t="s">
        <v>597</v>
      </c>
      <c r="E336" s="21"/>
      <c r="F336" s="21"/>
      <c r="G336" s="21"/>
      <c r="H336" s="18"/>
      <c r="I336" s="8"/>
      <c r="J336" s="8"/>
      <c r="K336" s="8"/>
      <c r="L336" s="8"/>
      <c r="M336" s="8"/>
      <c r="N336" s="8" t="str">
        <f>IF(Screening!$AB$9="No", "Ex","")</f>
        <v/>
      </c>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t="str">
        <f t="shared" si="5"/>
        <v/>
      </c>
    </row>
    <row r="337" spans="1:49" x14ac:dyDescent="0.3">
      <c r="A337" s="8">
        <v>336</v>
      </c>
      <c r="B337" s="63" t="s">
        <v>598</v>
      </c>
      <c r="C337" s="58" t="s">
        <v>599</v>
      </c>
      <c r="D337" s="63" t="s">
        <v>600</v>
      </c>
      <c r="E337" s="64"/>
      <c r="F337" s="64"/>
      <c r="G337" s="27"/>
      <c r="H337" s="18"/>
      <c r="I337" s="8"/>
      <c r="J337" s="8"/>
      <c r="K337" s="8"/>
      <c r="L337" s="8"/>
      <c r="M337" s="8" t="str">
        <f>IF(Screening!$AB$8="No", "Ex","")</f>
        <v/>
      </c>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t="str">
        <f t="shared" si="5"/>
        <v/>
      </c>
    </row>
    <row r="338" spans="1:49" ht="82.8" x14ac:dyDescent="0.3">
      <c r="A338" s="8">
        <v>337</v>
      </c>
      <c r="B338" s="2" t="s">
        <v>601</v>
      </c>
      <c r="C338" s="2" t="s">
        <v>1435</v>
      </c>
      <c r="D338" s="2" t="s">
        <v>602</v>
      </c>
      <c r="E338" s="21"/>
      <c r="F338" s="21"/>
      <c r="G338" s="21"/>
      <c r="H338" s="18"/>
      <c r="I338" s="8"/>
      <c r="J338" s="8"/>
      <c r="K338" s="8"/>
      <c r="L338" s="8"/>
      <c r="M338" s="8" t="str">
        <f>IF(Screening!$AB$8="No", "Ex","")</f>
        <v/>
      </c>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t="str">
        <f t="shared" si="5"/>
        <v/>
      </c>
    </row>
    <row r="339" spans="1:49" ht="41.4" x14ac:dyDescent="0.3">
      <c r="A339" s="8">
        <v>338</v>
      </c>
      <c r="B339" s="2" t="s">
        <v>603</v>
      </c>
      <c r="C339" s="2" t="s">
        <v>604</v>
      </c>
      <c r="D339" s="2" t="s">
        <v>605</v>
      </c>
      <c r="E339" s="21"/>
      <c r="F339" s="21"/>
      <c r="G339" s="21"/>
      <c r="H339" s="18"/>
      <c r="I339" s="8"/>
      <c r="J339" s="8"/>
      <c r="K339" s="8"/>
      <c r="L339" s="8"/>
      <c r="M339" s="8" t="str">
        <f>IF(Screening!$AB$8="No", "Ex","")</f>
        <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t="str">
        <f t="shared" si="5"/>
        <v/>
      </c>
    </row>
    <row r="340" spans="1:49" x14ac:dyDescent="0.3">
      <c r="A340" s="8">
        <v>339</v>
      </c>
      <c r="B340" s="2" t="s">
        <v>606</v>
      </c>
      <c r="C340" s="2" t="s">
        <v>607</v>
      </c>
      <c r="D340" s="2" t="s">
        <v>608</v>
      </c>
      <c r="E340" s="21"/>
      <c r="F340" s="21"/>
      <c r="G340" s="21"/>
      <c r="H340" s="18"/>
      <c r="I340" s="8"/>
      <c r="J340" s="8"/>
      <c r="K340" s="8"/>
      <c r="L340" s="8"/>
      <c r="M340" s="8" t="str">
        <f>IF(Screening!$AB$8="No", "Ex","")</f>
        <v/>
      </c>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t="str">
        <f t="shared" si="5"/>
        <v/>
      </c>
    </row>
    <row r="341" spans="1:49" ht="41.4" x14ac:dyDescent="0.3">
      <c r="A341" s="8">
        <v>340</v>
      </c>
      <c r="B341" s="2" t="s">
        <v>609</v>
      </c>
      <c r="C341" s="2" t="s">
        <v>610</v>
      </c>
      <c r="D341" s="2" t="s">
        <v>611</v>
      </c>
      <c r="E341" s="21"/>
      <c r="F341" s="21"/>
      <c r="G341" s="21"/>
      <c r="H341" s="18"/>
      <c r="I341" s="8"/>
      <c r="J341" s="8"/>
      <c r="K341" s="8"/>
      <c r="L341" s="8"/>
      <c r="M341" s="8" t="str">
        <f>IF(Screening!$AB$8="No", "Ex","")</f>
        <v/>
      </c>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t="str">
        <f t="shared" si="5"/>
        <v/>
      </c>
    </row>
    <row r="342" spans="1:49" ht="27.6" x14ac:dyDescent="0.3">
      <c r="A342" s="8">
        <v>341</v>
      </c>
      <c r="B342" s="2" t="s">
        <v>612</v>
      </c>
      <c r="C342" s="2" t="s">
        <v>613</v>
      </c>
      <c r="D342" s="2" t="s">
        <v>614</v>
      </c>
      <c r="E342" s="21"/>
      <c r="F342" s="21"/>
      <c r="G342" s="21"/>
      <c r="H342" s="18"/>
      <c r="I342" s="8"/>
      <c r="J342" s="8"/>
      <c r="K342" s="8"/>
      <c r="L342" s="8"/>
      <c r="M342" s="8" t="str">
        <f>IF(Screening!$AB$8="No", "Ex","")</f>
        <v/>
      </c>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t="str">
        <f t="shared" si="5"/>
        <v/>
      </c>
    </row>
    <row r="343" spans="1:49" x14ac:dyDescent="0.3">
      <c r="A343" s="8">
        <v>342</v>
      </c>
      <c r="B343" s="2" t="s">
        <v>615</v>
      </c>
      <c r="C343" s="12" t="s">
        <v>555</v>
      </c>
      <c r="D343" s="2" t="s">
        <v>616</v>
      </c>
      <c r="E343" s="21"/>
      <c r="F343" s="21"/>
      <c r="G343" s="21"/>
      <c r="H343" s="18"/>
      <c r="I343" s="8"/>
      <c r="J343" s="8"/>
      <c r="K343" s="8"/>
      <c r="L343" s="8"/>
      <c r="M343" s="8" t="str">
        <f>IF(Screening!$AB$8="No", "Ex","")</f>
        <v/>
      </c>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t="str">
        <f t="shared" si="5"/>
        <v/>
      </c>
    </row>
    <row r="344" spans="1:49" ht="55.2" x14ac:dyDescent="0.3">
      <c r="A344" s="8">
        <v>343</v>
      </c>
      <c r="B344" s="2" t="s">
        <v>617</v>
      </c>
      <c r="C344" s="2" t="s">
        <v>618</v>
      </c>
      <c r="D344" s="2" t="s">
        <v>619</v>
      </c>
      <c r="E344" s="21"/>
      <c r="F344" s="21"/>
      <c r="G344" s="21"/>
      <c r="H344" s="18"/>
      <c r="I344" s="8"/>
      <c r="J344" s="8"/>
      <c r="K344" s="8"/>
      <c r="L344" s="8"/>
      <c r="M344" s="8" t="str">
        <f>IF(Screening!$AB$8="No", "Ex","")</f>
        <v/>
      </c>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t="str">
        <f t="shared" si="5"/>
        <v/>
      </c>
    </row>
    <row r="345" spans="1:49" ht="27.6" x14ac:dyDescent="0.3">
      <c r="A345" s="8">
        <v>344</v>
      </c>
      <c r="B345" s="2" t="s">
        <v>620</v>
      </c>
      <c r="C345" s="2" t="s">
        <v>621</v>
      </c>
      <c r="D345" s="2" t="s">
        <v>622</v>
      </c>
      <c r="E345" s="21"/>
      <c r="F345" s="21"/>
      <c r="G345" s="21"/>
      <c r="H345" s="18"/>
      <c r="I345" s="8"/>
      <c r="J345" s="8"/>
      <c r="K345" s="8"/>
      <c r="L345" s="8"/>
      <c r="M345" s="8" t="str">
        <f>IF(Screening!$AB$8="No", "Ex","")</f>
        <v/>
      </c>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t="str">
        <f t="shared" si="5"/>
        <v/>
      </c>
    </row>
    <row r="346" spans="1:49" ht="55.2" x14ac:dyDescent="0.3">
      <c r="A346" s="8">
        <v>345</v>
      </c>
      <c r="B346" s="2" t="s">
        <v>623</v>
      </c>
      <c r="C346" s="2" t="s">
        <v>624</v>
      </c>
      <c r="D346" s="2" t="s">
        <v>625</v>
      </c>
      <c r="E346" s="21"/>
      <c r="F346" s="21"/>
      <c r="G346" s="21"/>
      <c r="H346" s="18"/>
      <c r="I346" s="8"/>
      <c r="J346" s="8"/>
      <c r="K346" s="8"/>
      <c r="L346" s="8"/>
      <c r="M346" s="8" t="str">
        <f>IF(Screening!$AB$8="No", "Ex","")</f>
        <v/>
      </c>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t="str">
        <f t="shared" si="5"/>
        <v/>
      </c>
    </row>
    <row r="347" spans="1:49" ht="55.2" x14ac:dyDescent="0.3">
      <c r="A347" s="8">
        <v>346</v>
      </c>
      <c r="B347" s="2" t="s">
        <v>626</v>
      </c>
      <c r="C347" s="2" t="s">
        <v>627</v>
      </c>
      <c r="D347" s="2" t="s">
        <v>628</v>
      </c>
      <c r="E347" s="21"/>
      <c r="F347" s="21"/>
      <c r="G347" s="21"/>
      <c r="H347" s="18"/>
      <c r="I347" s="8"/>
      <c r="J347" s="8"/>
      <c r="K347" s="8"/>
      <c r="L347" s="8"/>
      <c r="M347" s="8" t="str">
        <f>IF(Screening!$AB$8="No", "Ex","")</f>
        <v/>
      </c>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t="str">
        <f t="shared" si="5"/>
        <v/>
      </c>
    </row>
    <row r="348" spans="1:49" ht="27.6" x14ac:dyDescent="0.3">
      <c r="A348" s="8">
        <v>347</v>
      </c>
      <c r="B348" s="2" t="s">
        <v>629</v>
      </c>
      <c r="C348" s="2" t="s">
        <v>630</v>
      </c>
      <c r="D348" s="2" t="s">
        <v>631</v>
      </c>
      <c r="E348" s="21"/>
      <c r="F348" s="21"/>
      <c r="G348" s="21"/>
      <c r="H348" s="18"/>
      <c r="I348" s="8"/>
      <c r="J348" s="8"/>
      <c r="K348" s="8"/>
      <c r="L348" s="8"/>
      <c r="M348" s="8" t="str">
        <f>IF(Screening!$AB$8="No", "Ex","")</f>
        <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t="str">
        <f t="shared" si="5"/>
        <v/>
      </c>
    </row>
    <row r="349" spans="1:49" x14ac:dyDescent="0.3">
      <c r="A349" s="8">
        <v>348</v>
      </c>
      <c r="B349" s="2" t="s">
        <v>632</v>
      </c>
      <c r="C349" s="2" t="s">
        <v>633</v>
      </c>
      <c r="D349" s="2" t="s">
        <v>634</v>
      </c>
      <c r="E349" s="21"/>
      <c r="F349" s="21"/>
      <c r="G349" s="21"/>
      <c r="H349" s="18"/>
      <c r="I349" s="8"/>
      <c r="J349" s="8"/>
      <c r="K349" s="8"/>
      <c r="L349" s="8"/>
      <c r="M349" s="8" t="str">
        <f>IF(Screening!$AB$8="No", "Ex","")</f>
        <v/>
      </c>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t="str">
        <f t="shared" si="5"/>
        <v/>
      </c>
    </row>
    <row r="350" spans="1:49" ht="41.4" x14ac:dyDescent="0.3">
      <c r="A350" s="8">
        <v>349</v>
      </c>
      <c r="B350" s="2" t="s">
        <v>635</v>
      </c>
      <c r="C350" s="2" t="s">
        <v>636</v>
      </c>
      <c r="D350" s="2" t="s">
        <v>637</v>
      </c>
      <c r="E350" s="21"/>
      <c r="F350" s="21"/>
      <c r="G350" s="21"/>
      <c r="H350" s="18"/>
      <c r="I350" s="8"/>
      <c r="J350" s="8"/>
      <c r="K350" s="8"/>
      <c r="L350" s="8"/>
      <c r="M350" s="8" t="str">
        <f>IF(Screening!$AB$8="No", "Ex","")</f>
        <v/>
      </c>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t="str">
        <f t="shared" si="5"/>
        <v/>
      </c>
    </row>
    <row r="351" spans="1:49" ht="41.4" x14ac:dyDescent="0.3">
      <c r="A351" s="8">
        <v>350</v>
      </c>
      <c r="B351" s="2" t="s">
        <v>638</v>
      </c>
      <c r="C351" s="2" t="s">
        <v>639</v>
      </c>
      <c r="D351" s="2" t="s">
        <v>640</v>
      </c>
      <c r="E351" s="21"/>
      <c r="F351" s="21"/>
      <c r="G351" s="21"/>
      <c r="H351" s="18"/>
      <c r="I351" s="8"/>
      <c r="J351" s="8"/>
      <c r="K351" s="8"/>
      <c r="L351" s="8"/>
      <c r="M351" s="8" t="str">
        <f>IF(Screening!$AB$8="No", "Ex","")</f>
        <v/>
      </c>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t="str">
        <f t="shared" si="5"/>
        <v/>
      </c>
    </row>
    <row r="352" spans="1:49" ht="27.6" x14ac:dyDescent="0.3">
      <c r="A352" s="8">
        <v>351</v>
      </c>
      <c r="B352" s="2" t="s">
        <v>641</v>
      </c>
      <c r="C352" s="2" t="s">
        <v>642</v>
      </c>
      <c r="D352" s="2" t="s">
        <v>643</v>
      </c>
      <c r="E352" s="21"/>
      <c r="F352" s="21"/>
      <c r="G352" s="21"/>
      <c r="H352" s="18"/>
      <c r="I352" s="8"/>
      <c r="J352" s="8"/>
      <c r="K352" s="8"/>
      <c r="L352" s="8"/>
      <c r="M352" s="8" t="str">
        <f>IF(Screening!$AB$8="No", "Ex","")</f>
        <v/>
      </c>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t="str">
        <f t="shared" si="5"/>
        <v/>
      </c>
    </row>
    <row r="353" spans="1:49" ht="27.6" x14ac:dyDescent="0.3">
      <c r="A353" s="8">
        <v>352</v>
      </c>
      <c r="B353" s="2" t="s">
        <v>644</v>
      </c>
      <c r="C353" s="2" t="s">
        <v>1355</v>
      </c>
      <c r="D353" s="2" t="s">
        <v>645</v>
      </c>
      <c r="E353" s="21"/>
      <c r="F353" s="21"/>
      <c r="G353" s="21"/>
      <c r="H353" s="18"/>
      <c r="I353" s="8"/>
      <c r="J353" s="8"/>
      <c r="K353" s="8"/>
      <c r="L353" s="8"/>
      <c r="M353" s="8" t="str">
        <f>IF(Screening!$AB$8="No", "Ex","")</f>
        <v/>
      </c>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t="str">
        <f t="shared" si="5"/>
        <v/>
      </c>
    </row>
    <row r="354" spans="1:49" x14ac:dyDescent="0.3">
      <c r="A354" s="8">
        <v>353</v>
      </c>
      <c r="B354" s="2" t="s">
        <v>646</v>
      </c>
      <c r="C354" s="2" t="s">
        <v>647</v>
      </c>
      <c r="D354" s="2" t="s">
        <v>648</v>
      </c>
      <c r="E354" s="21"/>
      <c r="F354" s="21"/>
      <c r="G354" s="21"/>
      <c r="H354" s="18"/>
      <c r="I354" s="8"/>
      <c r="J354" s="8"/>
      <c r="K354" s="8"/>
      <c r="L354" s="8"/>
      <c r="M354" s="8" t="str">
        <f>IF(Screening!$AB$8="No", "Ex","")</f>
        <v/>
      </c>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t="str">
        <f t="shared" si="5"/>
        <v/>
      </c>
    </row>
    <row r="355" spans="1:49" ht="41.4" x14ac:dyDescent="0.3">
      <c r="A355" s="8">
        <v>354</v>
      </c>
      <c r="B355" s="2" t="s">
        <v>649</v>
      </c>
      <c r="C355" s="2" t="s">
        <v>636</v>
      </c>
      <c r="D355" s="2" t="s">
        <v>650</v>
      </c>
      <c r="E355" s="21"/>
      <c r="F355" s="21"/>
      <c r="G355" s="21"/>
      <c r="H355" s="18"/>
      <c r="I355" s="8"/>
      <c r="J355" s="8"/>
      <c r="K355" s="8"/>
      <c r="L355" s="8"/>
      <c r="M355" s="8" t="str">
        <f>IF(Screening!$AB$8="No", "Ex","")</f>
        <v/>
      </c>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t="str">
        <f t="shared" si="5"/>
        <v/>
      </c>
    </row>
    <row r="356" spans="1:49" ht="41.4" x14ac:dyDescent="0.3">
      <c r="A356" s="8">
        <v>355</v>
      </c>
      <c r="B356" s="2" t="s">
        <v>651</v>
      </c>
      <c r="C356" s="2" t="s">
        <v>652</v>
      </c>
      <c r="D356" s="2" t="s">
        <v>653</v>
      </c>
      <c r="E356" s="21"/>
      <c r="F356" s="21"/>
      <c r="G356" s="21"/>
      <c r="H356" s="18"/>
      <c r="I356" s="8"/>
      <c r="J356" s="8"/>
      <c r="K356" s="8"/>
      <c r="L356" s="8"/>
      <c r="M356" s="8" t="str">
        <f>IF(Screening!$AB$8="No", "Ex","")</f>
        <v/>
      </c>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t="str">
        <f t="shared" si="5"/>
        <v/>
      </c>
    </row>
    <row r="357" spans="1:49" ht="27.6" x14ac:dyDescent="0.3">
      <c r="A357" s="8">
        <v>356</v>
      </c>
      <c r="B357" s="2" t="s">
        <v>654</v>
      </c>
      <c r="C357" s="2" t="s">
        <v>655</v>
      </c>
      <c r="D357" s="2" t="s">
        <v>656</v>
      </c>
      <c r="E357" s="21"/>
      <c r="F357" s="21"/>
      <c r="G357" s="21"/>
      <c r="H357" s="18"/>
      <c r="I357" s="8"/>
      <c r="J357" s="8"/>
      <c r="K357" s="8"/>
      <c r="L357" s="8"/>
      <c r="M357" s="8" t="str">
        <f>IF(Screening!$AB$8="No", "Ex","")</f>
        <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t="str">
        <f t="shared" si="5"/>
        <v/>
      </c>
    </row>
    <row r="358" spans="1:49" x14ac:dyDescent="0.3">
      <c r="A358" s="8">
        <v>357</v>
      </c>
      <c r="B358" s="63" t="s">
        <v>657</v>
      </c>
      <c r="C358" s="58" t="s">
        <v>1438</v>
      </c>
      <c r="D358" s="63" t="s">
        <v>658</v>
      </c>
      <c r="E358" s="64"/>
      <c r="F358" s="64"/>
      <c r="G358" s="27"/>
      <c r="H358" s="18" t="s">
        <v>659</v>
      </c>
      <c r="I358" s="8" t="str">
        <f>IF(Screening!$AB$4="No", "Ex","")</f>
        <v/>
      </c>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t="str">
        <f t="shared" si="5"/>
        <v/>
      </c>
    </row>
    <row r="359" spans="1:49" ht="27.6" x14ac:dyDescent="0.3">
      <c r="A359" s="8">
        <v>358</v>
      </c>
      <c r="B359" s="2" t="s">
        <v>660</v>
      </c>
      <c r="C359" s="6" t="s">
        <v>1564</v>
      </c>
      <c r="D359" s="2" t="s">
        <v>1356</v>
      </c>
      <c r="E359" s="21"/>
      <c r="F359" s="21"/>
      <c r="G359" s="21"/>
      <c r="H359" s="18"/>
      <c r="I359" s="8" t="str">
        <f>IF(Screening!$AB$4="No", "Ex","")</f>
        <v/>
      </c>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t="str">
        <f t="shared" si="5"/>
        <v/>
      </c>
    </row>
    <row r="360" spans="1:49" x14ac:dyDescent="0.3">
      <c r="A360" s="8">
        <v>359</v>
      </c>
      <c r="B360" s="2" t="s">
        <v>661</v>
      </c>
      <c r="C360" s="11" t="s">
        <v>1563</v>
      </c>
      <c r="D360" s="2" t="s">
        <v>1357</v>
      </c>
      <c r="E360" s="21"/>
      <c r="F360" s="21"/>
      <c r="G360" s="21"/>
      <c r="H360" s="18"/>
      <c r="I360" s="8" t="str">
        <f>IF(Screening!$AB$4="No", "Ex","")</f>
        <v/>
      </c>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t="str">
        <f t="shared" si="5"/>
        <v/>
      </c>
    </row>
    <row r="361" spans="1:49" ht="41.4" x14ac:dyDescent="0.3">
      <c r="A361" s="8">
        <v>360</v>
      </c>
      <c r="B361" s="2" t="s">
        <v>662</v>
      </c>
      <c r="C361" s="5" t="s">
        <v>663</v>
      </c>
      <c r="D361" s="2" t="s">
        <v>1358</v>
      </c>
      <c r="E361" s="21"/>
      <c r="F361" s="21"/>
      <c r="G361" s="21"/>
      <c r="H361" s="18"/>
      <c r="I361" s="8" t="str">
        <f>IF(Screening!$AB$4="No", "Ex","")</f>
        <v/>
      </c>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t="str">
        <f t="shared" si="5"/>
        <v/>
      </c>
    </row>
    <row r="362" spans="1:49" ht="41.4" x14ac:dyDescent="0.3">
      <c r="A362" s="8">
        <v>361</v>
      </c>
      <c r="B362" s="2" t="s">
        <v>664</v>
      </c>
      <c r="C362" s="5" t="s">
        <v>665</v>
      </c>
      <c r="D362" s="2" t="s">
        <v>666</v>
      </c>
      <c r="E362" s="21"/>
      <c r="F362" s="21"/>
      <c r="G362" s="21"/>
      <c r="H362" s="18"/>
      <c r="I362" s="8" t="str">
        <f>IF(Screening!$AB$4="No", "Ex","")</f>
        <v/>
      </c>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t="str">
        <f t="shared" si="5"/>
        <v/>
      </c>
    </row>
    <row r="363" spans="1:49" x14ac:dyDescent="0.3">
      <c r="A363" s="8">
        <v>362</v>
      </c>
      <c r="B363" s="2" t="s">
        <v>667</v>
      </c>
      <c r="C363" s="12" t="s">
        <v>1204</v>
      </c>
      <c r="D363" s="2" t="s">
        <v>668</v>
      </c>
      <c r="E363" s="21"/>
      <c r="F363" s="21"/>
      <c r="G363" s="21"/>
      <c r="H363" s="18"/>
      <c r="I363" s="8" t="str">
        <f>IF(Screening!$AB$4="No", "Ex","")</f>
        <v/>
      </c>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t="str">
        <f t="shared" si="5"/>
        <v/>
      </c>
    </row>
    <row r="364" spans="1:49" ht="41.4" x14ac:dyDescent="0.3">
      <c r="A364" s="8">
        <v>363</v>
      </c>
      <c r="B364" s="2" t="s">
        <v>669</v>
      </c>
      <c r="C364" s="5" t="s">
        <v>670</v>
      </c>
      <c r="D364" s="2" t="s">
        <v>671</v>
      </c>
      <c r="E364" s="21"/>
      <c r="F364" s="21"/>
      <c r="G364" s="21"/>
      <c r="H364" s="18"/>
      <c r="I364" s="8" t="str">
        <f>IF(Screening!$AB$4="No", "Ex","")</f>
        <v/>
      </c>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t="str">
        <f t="shared" si="5"/>
        <v/>
      </c>
    </row>
    <row r="365" spans="1:49" ht="41.4" x14ac:dyDescent="0.3">
      <c r="A365" s="8">
        <v>364</v>
      </c>
      <c r="B365" s="2" t="s">
        <v>672</v>
      </c>
      <c r="C365" s="5" t="s">
        <v>665</v>
      </c>
      <c r="D365" s="2" t="s">
        <v>673</v>
      </c>
      <c r="E365" s="21"/>
      <c r="F365" s="21"/>
      <c r="G365" s="21"/>
      <c r="H365" s="18"/>
      <c r="I365" s="8" t="str">
        <f>IF(Screening!$AB$4="No", "Ex","")</f>
        <v/>
      </c>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t="str">
        <f t="shared" si="5"/>
        <v/>
      </c>
    </row>
    <row r="366" spans="1:49" ht="69" x14ac:dyDescent="0.3">
      <c r="A366" s="8">
        <v>365</v>
      </c>
      <c r="B366" s="2" t="s">
        <v>674</v>
      </c>
      <c r="C366" s="6" t="s">
        <v>1562</v>
      </c>
      <c r="D366" s="2" t="s">
        <v>1359</v>
      </c>
      <c r="E366" s="21"/>
      <c r="F366" s="21"/>
      <c r="G366" s="21"/>
      <c r="H366" s="18"/>
      <c r="I366" s="8" t="str">
        <f>IF(Screening!$AB$4="No", "Ex","")</f>
        <v/>
      </c>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t="str">
        <f t="shared" si="5"/>
        <v/>
      </c>
    </row>
    <row r="367" spans="1:49" x14ac:dyDescent="0.3">
      <c r="A367" s="8">
        <v>366</v>
      </c>
      <c r="B367" s="2" t="s">
        <v>675</v>
      </c>
      <c r="C367" s="12" t="s">
        <v>676</v>
      </c>
      <c r="D367" s="2" t="s">
        <v>677</v>
      </c>
      <c r="E367" s="21"/>
      <c r="F367" s="21"/>
      <c r="G367" s="21"/>
      <c r="H367" s="18"/>
      <c r="I367" s="8" t="str">
        <f>IF(Screening!$AB$4="No", "Ex","")</f>
        <v/>
      </c>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t="str">
        <f t="shared" si="5"/>
        <v/>
      </c>
    </row>
    <row r="368" spans="1:49" ht="55.2" x14ac:dyDescent="0.3">
      <c r="A368" s="8">
        <v>367</v>
      </c>
      <c r="B368" s="2" t="s">
        <v>678</v>
      </c>
      <c r="C368" s="6" t="s">
        <v>1561</v>
      </c>
      <c r="D368" s="2" t="s">
        <v>679</v>
      </c>
      <c r="E368" s="21"/>
      <c r="F368" s="21"/>
      <c r="G368" s="21"/>
      <c r="H368" s="18"/>
      <c r="I368" s="8" t="str">
        <f>IF(Screening!$AB$4="No", "Ex","")</f>
        <v/>
      </c>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t="str">
        <f t="shared" si="5"/>
        <v/>
      </c>
    </row>
    <row r="369" spans="1:49" ht="27.6" x14ac:dyDescent="0.3">
      <c r="A369" s="8">
        <v>368</v>
      </c>
      <c r="B369" s="2" t="s">
        <v>680</v>
      </c>
      <c r="C369" s="6" t="s">
        <v>1560</v>
      </c>
      <c r="D369" s="2" t="s">
        <v>1360</v>
      </c>
      <c r="E369" s="21"/>
      <c r="F369" s="21"/>
      <c r="G369" s="21"/>
      <c r="H369" s="18"/>
      <c r="I369" s="8" t="str">
        <f>IF(Screening!$AB$4="No", "Ex","")</f>
        <v/>
      </c>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t="str">
        <f t="shared" si="5"/>
        <v/>
      </c>
    </row>
    <row r="370" spans="1:49" ht="27.6" x14ac:dyDescent="0.3">
      <c r="A370" s="8">
        <v>369</v>
      </c>
      <c r="B370" s="2" t="s">
        <v>681</v>
      </c>
      <c r="C370" s="5" t="s">
        <v>1361</v>
      </c>
      <c r="D370" s="2" t="s">
        <v>1362</v>
      </c>
      <c r="E370" s="21"/>
      <c r="F370" s="21"/>
      <c r="G370" s="21"/>
      <c r="H370" s="18"/>
      <c r="I370" s="8" t="str">
        <f>IF(Screening!$AB$4="No", "Ex","")</f>
        <v/>
      </c>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t="str">
        <f t="shared" si="5"/>
        <v/>
      </c>
    </row>
    <row r="371" spans="1:49" x14ac:dyDescent="0.3">
      <c r="A371" s="8">
        <v>370</v>
      </c>
      <c r="B371" s="2" t="s">
        <v>682</v>
      </c>
      <c r="C371" s="5" t="s">
        <v>294</v>
      </c>
      <c r="D371" s="2" t="s">
        <v>1363</v>
      </c>
      <c r="E371" s="21"/>
      <c r="F371" s="21"/>
      <c r="G371" s="21"/>
      <c r="H371" s="18"/>
      <c r="I371" s="8" t="str">
        <f>IF(Screening!$AB$4="No", "Ex","")</f>
        <v/>
      </c>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t="str">
        <f t="shared" si="5"/>
        <v/>
      </c>
    </row>
    <row r="372" spans="1:49" ht="27.6" x14ac:dyDescent="0.3">
      <c r="A372" s="8">
        <v>371</v>
      </c>
      <c r="B372" s="2" t="s">
        <v>683</v>
      </c>
      <c r="C372" s="5" t="s">
        <v>295</v>
      </c>
      <c r="D372" s="2" t="s">
        <v>1364</v>
      </c>
      <c r="E372" s="21"/>
      <c r="F372" s="21"/>
      <c r="G372" s="21"/>
      <c r="H372" s="18"/>
      <c r="I372" s="8" t="str">
        <f>IF(Screening!$AB$4="No", "Ex","")</f>
        <v/>
      </c>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t="str">
        <f t="shared" si="5"/>
        <v/>
      </c>
    </row>
    <row r="373" spans="1:49" ht="27.6" x14ac:dyDescent="0.3">
      <c r="A373" s="8">
        <v>372</v>
      </c>
      <c r="B373" s="2" t="s">
        <v>684</v>
      </c>
      <c r="C373" s="5" t="s">
        <v>296</v>
      </c>
      <c r="D373" s="2" t="s">
        <v>1365</v>
      </c>
      <c r="E373" s="21"/>
      <c r="F373" s="21"/>
      <c r="G373" s="21"/>
      <c r="H373" s="18"/>
      <c r="I373" s="8" t="str">
        <f>IF(Screening!$AB$4="No", "Ex","")</f>
        <v/>
      </c>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t="str">
        <f t="shared" si="5"/>
        <v/>
      </c>
    </row>
    <row r="374" spans="1:49" ht="41.4" x14ac:dyDescent="0.3">
      <c r="A374" s="8">
        <v>373</v>
      </c>
      <c r="B374" s="2" t="s">
        <v>685</v>
      </c>
      <c r="C374" s="5" t="s">
        <v>1366</v>
      </c>
      <c r="D374" s="2" t="s">
        <v>1367</v>
      </c>
      <c r="E374" s="21"/>
      <c r="F374" s="21"/>
      <c r="G374" s="21"/>
      <c r="H374" s="18"/>
      <c r="I374" s="8" t="str">
        <f>IF(Screening!$AB$4="No", "Ex","")</f>
        <v/>
      </c>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t="str">
        <f t="shared" si="5"/>
        <v/>
      </c>
    </row>
    <row r="375" spans="1:49" x14ac:dyDescent="0.3">
      <c r="A375" s="8">
        <v>374</v>
      </c>
      <c r="B375" s="2" t="s">
        <v>686</v>
      </c>
      <c r="C375" s="5" t="s">
        <v>1368</v>
      </c>
      <c r="D375" s="2" t="s">
        <v>1369</v>
      </c>
      <c r="E375" s="21"/>
      <c r="F375" s="21"/>
      <c r="G375" s="21"/>
      <c r="H375" s="18"/>
      <c r="I375" s="8" t="str">
        <f>IF(Screening!$AB$4="No", "Ex","")</f>
        <v/>
      </c>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t="str">
        <f t="shared" si="5"/>
        <v/>
      </c>
    </row>
    <row r="376" spans="1:49" ht="41.4" x14ac:dyDescent="0.3">
      <c r="A376" s="8">
        <v>375</v>
      </c>
      <c r="B376" s="2" t="s">
        <v>687</v>
      </c>
      <c r="C376" s="5" t="s">
        <v>1370</v>
      </c>
      <c r="D376" s="2" t="s">
        <v>1371</v>
      </c>
      <c r="E376" s="21"/>
      <c r="F376" s="21"/>
      <c r="G376" s="21"/>
      <c r="H376" s="18"/>
      <c r="I376" s="8" t="str">
        <f>IF(Screening!$AB$4="No", "Ex","")</f>
        <v/>
      </c>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t="str">
        <f t="shared" si="5"/>
        <v/>
      </c>
    </row>
    <row r="377" spans="1:49" ht="41.4" x14ac:dyDescent="0.3">
      <c r="A377" s="8">
        <v>376</v>
      </c>
      <c r="B377" s="2" t="s">
        <v>688</v>
      </c>
      <c r="C377" s="5" t="s">
        <v>1372</v>
      </c>
      <c r="D377" s="2" t="s">
        <v>1373</v>
      </c>
      <c r="E377" s="21"/>
      <c r="F377" s="21"/>
      <c r="G377" s="21"/>
      <c r="H377" s="18"/>
      <c r="I377" s="8" t="str">
        <f>IF(Screening!$AB$4="No", "Ex","")</f>
        <v/>
      </c>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t="str">
        <f t="shared" si="5"/>
        <v/>
      </c>
    </row>
    <row r="378" spans="1:49" ht="27.6" x14ac:dyDescent="0.3">
      <c r="A378" s="8">
        <v>377</v>
      </c>
      <c r="B378" s="2" t="s">
        <v>689</v>
      </c>
      <c r="C378" s="6" t="s">
        <v>1559</v>
      </c>
      <c r="D378" s="2" t="s">
        <v>1374</v>
      </c>
      <c r="E378" s="21"/>
      <c r="F378" s="21"/>
      <c r="G378" s="21"/>
      <c r="H378" s="1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t="str">
        <f t="shared" si="5"/>
        <v/>
      </c>
    </row>
    <row r="379" spans="1:49" ht="41.4" x14ac:dyDescent="0.3">
      <c r="A379" s="8">
        <v>378</v>
      </c>
      <c r="B379" s="2" t="s">
        <v>690</v>
      </c>
      <c r="C379" s="6" t="s">
        <v>1558</v>
      </c>
      <c r="D379" s="2" t="s">
        <v>1375</v>
      </c>
      <c r="E379" s="21"/>
      <c r="F379" s="21"/>
      <c r="G379" s="21"/>
      <c r="H379" s="18"/>
      <c r="I379" s="8"/>
      <c r="J379" s="8" t="str">
        <f>IF(Screening!$AB$5="No", "Ex","")</f>
        <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t="str">
        <f t="shared" si="5"/>
        <v/>
      </c>
    </row>
    <row r="380" spans="1:49" ht="41.4" x14ac:dyDescent="0.3">
      <c r="A380" s="8">
        <v>379</v>
      </c>
      <c r="B380" s="2" t="s">
        <v>690</v>
      </c>
      <c r="C380" s="5" t="s">
        <v>691</v>
      </c>
      <c r="D380" s="2" t="s">
        <v>1376</v>
      </c>
      <c r="E380" s="21"/>
      <c r="F380" s="21"/>
      <c r="G380" s="21"/>
      <c r="H380" s="18"/>
      <c r="I380" s="8"/>
      <c r="J380" s="8" t="str">
        <f>IF(Screening!$AB$5="No", "Ex","")</f>
        <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t="str">
        <f t="shared" si="5"/>
        <v/>
      </c>
    </row>
    <row r="381" spans="1:49" ht="27.6" x14ac:dyDescent="0.3">
      <c r="A381" s="8">
        <v>380</v>
      </c>
      <c r="B381" s="2" t="s">
        <v>690</v>
      </c>
      <c r="C381" s="5" t="s">
        <v>692</v>
      </c>
      <c r="D381" s="2" t="s">
        <v>1377</v>
      </c>
      <c r="E381" s="21"/>
      <c r="F381" s="21"/>
      <c r="G381" s="21"/>
      <c r="H381" s="18"/>
      <c r="I381" s="8"/>
      <c r="J381" s="8" t="str">
        <f>IF(Screening!$AB$5="No", "Ex","")</f>
        <v/>
      </c>
      <c r="K381" s="8"/>
      <c r="L381" s="8"/>
      <c r="M381" s="8"/>
      <c r="N381" s="8"/>
      <c r="O381" s="8"/>
      <c r="P381" s="8"/>
      <c r="Q381" s="8"/>
      <c r="R381" s="8"/>
      <c r="S381" s="8"/>
      <c r="T381" s="8"/>
      <c r="U381" s="8"/>
      <c r="V381" s="8"/>
      <c r="W381" s="8"/>
      <c r="X381" s="8"/>
      <c r="Y381" s="8"/>
      <c r="Z381" s="8"/>
      <c r="AA381" s="8"/>
      <c r="AB381" s="8"/>
      <c r="AC381" s="8"/>
      <c r="AD381" s="8"/>
      <c r="AE381" s="8" t="str">
        <f>IF(Screening!$AB$26="No", "Ex","")</f>
        <v/>
      </c>
      <c r="AF381" s="8"/>
      <c r="AG381" s="8"/>
      <c r="AH381" s="8"/>
      <c r="AI381" s="8"/>
      <c r="AJ381" s="8"/>
      <c r="AK381" s="8"/>
      <c r="AL381" s="8"/>
      <c r="AM381" s="8"/>
      <c r="AN381" s="8"/>
      <c r="AO381" s="8"/>
      <c r="AP381" s="8"/>
      <c r="AQ381" s="8"/>
      <c r="AR381" s="8"/>
      <c r="AS381" s="8"/>
      <c r="AT381" s="8"/>
      <c r="AU381" s="8"/>
      <c r="AV381" s="8"/>
      <c r="AW381" s="8" t="str">
        <f t="shared" si="5"/>
        <v/>
      </c>
    </row>
    <row r="382" spans="1:49" ht="27.6" x14ac:dyDescent="0.3">
      <c r="A382" s="8">
        <v>381</v>
      </c>
      <c r="B382" s="2" t="s">
        <v>690</v>
      </c>
      <c r="C382" s="5" t="s">
        <v>693</v>
      </c>
      <c r="D382" s="2" t="s">
        <v>1378</v>
      </c>
      <c r="E382" s="21"/>
      <c r="F382" s="21"/>
      <c r="G382" s="21"/>
      <c r="H382" s="18"/>
      <c r="I382" s="8"/>
      <c r="J382" s="8" t="str">
        <f>IF(Screening!$AB$5="No", "Ex","")</f>
        <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t="str">
        <f t="shared" si="5"/>
        <v/>
      </c>
    </row>
    <row r="383" spans="1:49" ht="69" x14ac:dyDescent="0.3">
      <c r="A383" s="8">
        <v>382</v>
      </c>
      <c r="B383" s="2" t="s">
        <v>690</v>
      </c>
      <c r="C383" s="5" t="s">
        <v>694</v>
      </c>
      <c r="D383" s="2" t="s">
        <v>1379</v>
      </c>
      <c r="E383" s="21"/>
      <c r="F383" s="21"/>
      <c r="G383" s="21"/>
      <c r="H383" s="18"/>
      <c r="I383" s="8"/>
      <c r="J383" s="8" t="str">
        <f>IF(Screening!$AB$5="No", "Ex","")</f>
        <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t="str">
        <f t="shared" si="5"/>
        <v/>
      </c>
    </row>
    <row r="384" spans="1:49" x14ac:dyDescent="0.3">
      <c r="A384" s="8">
        <v>383</v>
      </c>
      <c r="B384" s="63" t="s">
        <v>695</v>
      </c>
      <c r="C384" s="58" t="s">
        <v>696</v>
      </c>
      <c r="D384" s="63" t="s">
        <v>697</v>
      </c>
      <c r="E384" s="64"/>
      <c r="F384" s="64"/>
      <c r="G384" s="21"/>
      <c r="H384" s="18"/>
      <c r="I384" s="8"/>
      <c r="J384" s="8"/>
      <c r="K384" s="8"/>
      <c r="L384" s="8"/>
      <c r="M384" s="8"/>
      <c r="N384" s="8"/>
      <c r="O384" s="8"/>
      <c r="P384" s="8"/>
      <c r="Q384" s="8"/>
      <c r="R384" s="8"/>
      <c r="S384" s="8"/>
      <c r="T384" s="8"/>
      <c r="U384" s="8"/>
      <c r="V384" s="8"/>
      <c r="W384" s="8"/>
      <c r="X384" s="8"/>
      <c r="Y384" s="8"/>
      <c r="Z384" s="8"/>
      <c r="AA384" s="8"/>
      <c r="AB384" s="8" t="str">
        <f>IF(Screening!$AB$23="No", "Ex","")</f>
        <v/>
      </c>
      <c r="AC384" s="8"/>
      <c r="AD384" s="8"/>
      <c r="AE384" s="8"/>
      <c r="AF384" s="8"/>
      <c r="AG384" s="8"/>
      <c r="AH384" s="8"/>
      <c r="AI384" s="8"/>
      <c r="AJ384" s="8"/>
      <c r="AK384" s="8"/>
      <c r="AL384" s="8"/>
      <c r="AM384" s="8"/>
      <c r="AN384" s="8"/>
      <c r="AO384" s="8"/>
      <c r="AP384" s="8"/>
      <c r="AQ384" s="8"/>
      <c r="AR384" s="8"/>
      <c r="AS384" s="8"/>
      <c r="AT384" s="8"/>
      <c r="AU384" s="8"/>
      <c r="AV384" s="8"/>
      <c r="AW384" s="8" t="str">
        <f t="shared" si="5"/>
        <v/>
      </c>
    </row>
    <row r="385" spans="1:49" ht="276" x14ac:dyDescent="0.3">
      <c r="A385" s="8">
        <v>384</v>
      </c>
      <c r="B385" s="2" t="s">
        <v>698</v>
      </c>
      <c r="C385" s="2" t="s">
        <v>1436</v>
      </c>
      <c r="D385" s="2" t="s">
        <v>699</v>
      </c>
      <c r="E385" s="21"/>
      <c r="F385" s="21"/>
      <c r="G385" s="21"/>
      <c r="H385" s="18"/>
      <c r="I385" s="8"/>
      <c r="J385" s="8"/>
      <c r="K385" s="8"/>
      <c r="L385" s="8"/>
      <c r="M385" s="8"/>
      <c r="N385" s="8"/>
      <c r="O385" s="8"/>
      <c r="P385" s="8"/>
      <c r="Q385" s="8"/>
      <c r="R385" s="8"/>
      <c r="S385" s="8"/>
      <c r="T385" s="8"/>
      <c r="U385" s="8"/>
      <c r="V385" s="8"/>
      <c r="W385" s="8"/>
      <c r="X385" s="8"/>
      <c r="Y385" s="8"/>
      <c r="Z385" s="8"/>
      <c r="AA385" s="8"/>
      <c r="AB385" s="8" t="str">
        <f>IF(Screening!$AB$23="No", "Ex","")</f>
        <v/>
      </c>
      <c r="AC385" s="8"/>
      <c r="AD385" s="8"/>
      <c r="AE385" s="8"/>
      <c r="AF385" s="8"/>
      <c r="AG385" s="8"/>
      <c r="AH385" s="8"/>
      <c r="AI385" s="8"/>
      <c r="AJ385" s="8"/>
      <c r="AK385" s="8"/>
      <c r="AL385" s="8"/>
      <c r="AM385" s="8"/>
      <c r="AN385" s="8"/>
      <c r="AO385" s="8"/>
      <c r="AP385" s="8"/>
      <c r="AQ385" s="8"/>
      <c r="AR385" s="8"/>
      <c r="AS385" s="8"/>
      <c r="AT385" s="8"/>
      <c r="AU385" s="8"/>
      <c r="AV385" s="8"/>
      <c r="AW385" s="8" t="str">
        <f t="shared" si="5"/>
        <v/>
      </c>
    </row>
    <row r="386" spans="1:49" ht="27.6" x14ac:dyDescent="0.3">
      <c r="A386" s="8">
        <v>385</v>
      </c>
      <c r="B386" s="2" t="s">
        <v>700</v>
      </c>
      <c r="C386" s="2" t="s">
        <v>701</v>
      </c>
      <c r="D386" s="2" t="s">
        <v>702</v>
      </c>
      <c r="E386" s="21"/>
      <c r="F386" s="21"/>
      <c r="G386" s="21"/>
      <c r="H386" s="18"/>
      <c r="I386" s="8"/>
      <c r="J386" s="8"/>
      <c r="K386" s="8"/>
      <c r="L386" s="8"/>
      <c r="M386" s="8"/>
      <c r="N386" s="8"/>
      <c r="O386" s="8"/>
      <c r="P386" s="8"/>
      <c r="Q386" s="8"/>
      <c r="R386" s="8"/>
      <c r="S386" s="8"/>
      <c r="T386" s="8"/>
      <c r="U386" s="8"/>
      <c r="V386" s="8"/>
      <c r="W386" s="8"/>
      <c r="X386" s="8"/>
      <c r="Y386" s="8"/>
      <c r="Z386" s="8"/>
      <c r="AA386" s="8"/>
      <c r="AB386" s="8" t="str">
        <f>IF(Screening!$AB$23="No", "Ex","")</f>
        <v/>
      </c>
      <c r="AC386" s="8"/>
      <c r="AD386" s="8"/>
      <c r="AE386" s="8"/>
      <c r="AF386" s="8"/>
      <c r="AG386" s="8"/>
      <c r="AH386" s="8"/>
      <c r="AI386" s="8"/>
      <c r="AJ386" s="8"/>
      <c r="AK386" s="8"/>
      <c r="AL386" s="8"/>
      <c r="AM386" s="8"/>
      <c r="AN386" s="8"/>
      <c r="AO386" s="8"/>
      <c r="AP386" s="8"/>
      <c r="AQ386" s="8"/>
      <c r="AR386" s="8"/>
      <c r="AS386" s="8"/>
      <c r="AT386" s="8"/>
      <c r="AU386" s="8"/>
      <c r="AV386" s="8"/>
      <c r="AW386" s="8" t="str">
        <f t="shared" ref="AW386:AW449" si="6">IF(OR(I386="Ex",J386="Ex",K386="Ex",L386="Ex",M386="Ex",N386="Ex",O386="Ex",P386="Ex",Q386="Ex",R386="Ex",S386="Ex",T386="Ex",U386="Ex",V386="Ex",W386="Ex",X386="Ex",Y386="Ex",Z386="Ex",AA386="Ex",AB386="Ex",AC386="Ex",AD386="Ex",AE386="Ex",AF386="Ex",AG386="Ex",AH386="Ex",AI386="Ex",AJ386="Ex",AK386="Ex",AL386="Ex",AM386="Ex",AN386="Ex",AO386="Ex",AP386="Ex",AQ386="Ex",AR386="Ex",AS386="Ex",AT386="Ex",AU386="Ex",AV386="Ex"), "Ex","")</f>
        <v/>
      </c>
    </row>
    <row r="387" spans="1:49" ht="41.4" x14ac:dyDescent="0.3">
      <c r="A387" s="8">
        <v>386</v>
      </c>
      <c r="B387" s="2" t="s">
        <v>703</v>
      </c>
      <c r="C387" s="2" t="s">
        <v>704</v>
      </c>
      <c r="D387" s="2" t="s">
        <v>705</v>
      </c>
      <c r="E387" s="21"/>
      <c r="F387" s="21"/>
      <c r="G387" s="21"/>
      <c r="H387" s="18"/>
      <c r="I387" s="8"/>
      <c r="J387" s="8"/>
      <c r="K387" s="8"/>
      <c r="L387" s="8"/>
      <c r="M387" s="8"/>
      <c r="N387" s="8"/>
      <c r="O387" s="8"/>
      <c r="P387" s="8"/>
      <c r="Q387" s="8"/>
      <c r="R387" s="8"/>
      <c r="S387" s="8"/>
      <c r="T387" s="8"/>
      <c r="U387" s="8"/>
      <c r="V387" s="8"/>
      <c r="W387" s="8"/>
      <c r="X387" s="8"/>
      <c r="Y387" s="8"/>
      <c r="Z387" s="8"/>
      <c r="AA387" s="8"/>
      <c r="AB387" s="8" t="str">
        <f>IF(Screening!$AB$23="No", "Ex","")</f>
        <v/>
      </c>
      <c r="AC387" s="8"/>
      <c r="AD387" s="8"/>
      <c r="AE387" s="8"/>
      <c r="AF387" s="8"/>
      <c r="AG387" s="8"/>
      <c r="AH387" s="8"/>
      <c r="AI387" s="8"/>
      <c r="AJ387" s="8"/>
      <c r="AK387" s="8"/>
      <c r="AL387" s="8"/>
      <c r="AM387" s="8"/>
      <c r="AN387" s="8"/>
      <c r="AO387" s="8"/>
      <c r="AP387" s="8"/>
      <c r="AQ387" s="8"/>
      <c r="AR387" s="8"/>
      <c r="AS387" s="8"/>
      <c r="AT387" s="8"/>
      <c r="AU387" s="8"/>
      <c r="AV387" s="8"/>
      <c r="AW387" s="8" t="str">
        <f t="shared" si="6"/>
        <v/>
      </c>
    </row>
    <row r="388" spans="1:49" ht="69" x14ac:dyDescent="0.3">
      <c r="A388" s="8">
        <v>387</v>
      </c>
      <c r="B388" s="2" t="s">
        <v>706</v>
      </c>
      <c r="C388" s="2" t="s">
        <v>707</v>
      </c>
      <c r="D388" s="2" t="s">
        <v>708</v>
      </c>
      <c r="E388" s="21"/>
      <c r="F388" s="21"/>
      <c r="G388" s="21"/>
      <c r="H388" s="18"/>
      <c r="I388" s="8"/>
      <c r="J388" s="8"/>
      <c r="K388" s="8"/>
      <c r="L388" s="8"/>
      <c r="M388" s="8"/>
      <c r="N388" s="8"/>
      <c r="O388" s="8"/>
      <c r="P388" s="8"/>
      <c r="Q388" s="8"/>
      <c r="R388" s="8"/>
      <c r="S388" s="8"/>
      <c r="T388" s="8"/>
      <c r="U388" s="8"/>
      <c r="V388" s="8"/>
      <c r="W388" s="8"/>
      <c r="X388" s="8"/>
      <c r="Y388" s="8"/>
      <c r="Z388" s="8"/>
      <c r="AA388" s="8"/>
      <c r="AB388" s="8" t="str">
        <f>IF(Screening!$AB$23="No", "Ex","")</f>
        <v/>
      </c>
      <c r="AC388" s="8"/>
      <c r="AD388" s="8"/>
      <c r="AE388" s="8"/>
      <c r="AF388" s="8"/>
      <c r="AG388" s="8"/>
      <c r="AH388" s="8"/>
      <c r="AI388" s="8"/>
      <c r="AJ388" s="8"/>
      <c r="AK388" s="8"/>
      <c r="AL388" s="8"/>
      <c r="AM388" s="8"/>
      <c r="AN388" s="8"/>
      <c r="AO388" s="8"/>
      <c r="AP388" s="8"/>
      <c r="AQ388" s="8"/>
      <c r="AR388" s="8"/>
      <c r="AS388" s="8"/>
      <c r="AT388" s="8"/>
      <c r="AU388" s="8"/>
      <c r="AV388" s="8"/>
      <c r="AW388" s="8" t="str">
        <f t="shared" si="6"/>
        <v/>
      </c>
    </row>
    <row r="389" spans="1:49" x14ac:dyDescent="0.3">
      <c r="A389" s="8">
        <v>388</v>
      </c>
      <c r="B389" s="63" t="s">
        <v>709</v>
      </c>
      <c r="C389" s="65" t="s">
        <v>710</v>
      </c>
      <c r="D389" s="63" t="s">
        <v>711</v>
      </c>
      <c r="E389" s="64"/>
      <c r="F389" s="64"/>
      <c r="G389" s="21"/>
      <c r="H389" s="18"/>
      <c r="I389" s="8"/>
      <c r="J389" s="8"/>
      <c r="K389" s="8"/>
      <c r="L389" s="8"/>
      <c r="M389" s="8"/>
      <c r="N389" s="8"/>
      <c r="O389" s="8"/>
      <c r="P389" s="8"/>
      <c r="Q389" s="8"/>
      <c r="R389" s="8"/>
      <c r="S389" s="8"/>
      <c r="T389" s="8"/>
      <c r="U389" s="8" t="str">
        <f>IF(Screening!$AB$16="No", "Ex","")</f>
        <v/>
      </c>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t="str">
        <f t="shared" si="6"/>
        <v/>
      </c>
    </row>
    <row r="390" spans="1:49" x14ac:dyDescent="0.3">
      <c r="A390" s="8">
        <v>389</v>
      </c>
      <c r="B390" s="63" t="s">
        <v>712</v>
      </c>
      <c r="C390" s="66" t="s">
        <v>713</v>
      </c>
      <c r="D390" s="63" t="s">
        <v>714</v>
      </c>
      <c r="E390" s="64"/>
      <c r="F390" s="64"/>
      <c r="G390" s="21"/>
      <c r="H390" s="18"/>
      <c r="I390" s="8"/>
      <c r="J390" s="8"/>
      <c r="K390" s="8"/>
      <c r="L390" s="8"/>
      <c r="M390" s="8"/>
      <c r="N390" s="8"/>
      <c r="O390" s="8"/>
      <c r="P390" s="8"/>
      <c r="Q390" s="8"/>
      <c r="R390" s="8"/>
      <c r="S390" s="8"/>
      <c r="T390" s="8"/>
      <c r="U390" s="8" t="str">
        <f>IF(Screening!$AB$16="No", "Ex","")</f>
        <v/>
      </c>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t="str">
        <f t="shared" si="6"/>
        <v/>
      </c>
    </row>
    <row r="391" spans="1:49" ht="69" x14ac:dyDescent="0.3">
      <c r="A391" s="8">
        <v>390</v>
      </c>
      <c r="B391" s="2" t="s">
        <v>715</v>
      </c>
      <c r="C391" s="5" t="s">
        <v>716</v>
      </c>
      <c r="D391" s="2" t="s">
        <v>717</v>
      </c>
      <c r="E391" s="21"/>
      <c r="F391" s="21"/>
      <c r="G391" s="21"/>
      <c r="H391" s="18"/>
      <c r="I391" s="8"/>
      <c r="J391" s="8"/>
      <c r="K391" s="8"/>
      <c r="L391" s="8"/>
      <c r="M391" s="8"/>
      <c r="N391" s="8"/>
      <c r="O391" s="8"/>
      <c r="P391" s="8"/>
      <c r="Q391" s="8"/>
      <c r="R391" s="8"/>
      <c r="S391" s="8"/>
      <c r="T391" s="8"/>
      <c r="U391" s="8" t="str">
        <f>IF(Screening!$AB$16="No", "Ex","")</f>
        <v/>
      </c>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t="str">
        <f t="shared" si="6"/>
        <v/>
      </c>
    </row>
    <row r="392" spans="1:49" ht="55.2" x14ac:dyDescent="0.3">
      <c r="A392" s="8">
        <v>391</v>
      </c>
      <c r="B392" s="2" t="s">
        <v>718</v>
      </c>
      <c r="C392" s="5" t="s">
        <v>719</v>
      </c>
      <c r="D392" s="2" t="s">
        <v>720</v>
      </c>
      <c r="E392" s="21"/>
      <c r="F392" s="21"/>
      <c r="G392" s="21"/>
      <c r="H392" s="18"/>
      <c r="I392" s="8"/>
      <c r="J392" s="8"/>
      <c r="K392" s="8"/>
      <c r="L392" s="8"/>
      <c r="M392" s="8"/>
      <c r="N392" s="8"/>
      <c r="O392" s="8"/>
      <c r="P392" s="8"/>
      <c r="Q392" s="8"/>
      <c r="R392" s="8"/>
      <c r="S392" s="8"/>
      <c r="T392" s="8"/>
      <c r="U392" s="8" t="str">
        <f>IF(Screening!$AB$16="No", "Ex","")</f>
        <v/>
      </c>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t="str">
        <f t="shared" si="6"/>
        <v/>
      </c>
    </row>
    <row r="393" spans="1:49" ht="43.8" x14ac:dyDescent="0.3">
      <c r="A393" s="8">
        <v>392</v>
      </c>
      <c r="B393" s="2" t="s">
        <v>721</v>
      </c>
      <c r="C393" s="5" t="s">
        <v>1380</v>
      </c>
      <c r="D393" s="2" t="s">
        <v>722</v>
      </c>
      <c r="E393" s="21"/>
      <c r="F393" s="21"/>
      <c r="G393" s="21"/>
      <c r="H393" s="18"/>
      <c r="I393" s="8"/>
      <c r="J393" s="8"/>
      <c r="K393" s="8"/>
      <c r="L393" s="8"/>
      <c r="M393" s="8"/>
      <c r="N393" s="8"/>
      <c r="O393" s="8"/>
      <c r="P393" s="8"/>
      <c r="Q393" s="8"/>
      <c r="R393" s="8"/>
      <c r="S393" s="8"/>
      <c r="T393" s="8"/>
      <c r="U393" s="8" t="str">
        <f>IF(Screening!$AB$16="No", "Ex","")</f>
        <v/>
      </c>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t="str">
        <f t="shared" si="6"/>
        <v/>
      </c>
    </row>
    <row r="394" spans="1:49" x14ac:dyDescent="0.3">
      <c r="A394" s="8">
        <v>393</v>
      </c>
      <c r="B394" s="2" t="s">
        <v>723</v>
      </c>
      <c r="C394" s="5" t="s">
        <v>724</v>
      </c>
      <c r="D394" s="2" t="s">
        <v>725</v>
      </c>
      <c r="E394" s="21"/>
      <c r="F394" s="21"/>
      <c r="G394" s="21"/>
      <c r="H394" s="18"/>
      <c r="I394" s="8"/>
      <c r="J394" s="8"/>
      <c r="K394" s="8"/>
      <c r="L394" s="8"/>
      <c r="M394" s="8"/>
      <c r="N394" s="8"/>
      <c r="O394" s="8"/>
      <c r="P394" s="8"/>
      <c r="Q394" s="8"/>
      <c r="R394" s="8"/>
      <c r="S394" s="8"/>
      <c r="T394" s="8"/>
      <c r="U394" s="8" t="str">
        <f>IF(Screening!$AB$16="No", "Ex","")</f>
        <v/>
      </c>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t="str">
        <f t="shared" si="6"/>
        <v/>
      </c>
    </row>
    <row r="395" spans="1:49" ht="41.4" x14ac:dyDescent="0.3">
      <c r="A395" s="8">
        <v>394</v>
      </c>
      <c r="B395" s="2" t="s">
        <v>726</v>
      </c>
      <c r="C395" s="5" t="s">
        <v>727</v>
      </c>
      <c r="D395" s="2" t="s">
        <v>728</v>
      </c>
      <c r="E395" s="21"/>
      <c r="F395" s="21"/>
      <c r="G395" s="21"/>
      <c r="H395" s="18"/>
      <c r="I395" s="8"/>
      <c r="J395" s="8"/>
      <c r="K395" s="8"/>
      <c r="L395" s="8"/>
      <c r="M395" s="8"/>
      <c r="N395" s="8"/>
      <c r="O395" s="8"/>
      <c r="P395" s="8"/>
      <c r="Q395" s="8"/>
      <c r="R395" s="8"/>
      <c r="S395" s="8"/>
      <c r="T395" s="8"/>
      <c r="U395" s="8" t="str">
        <f>IF(Screening!$AB$16="No", "Ex","")</f>
        <v/>
      </c>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t="str">
        <f t="shared" si="6"/>
        <v/>
      </c>
    </row>
    <row r="396" spans="1:49" ht="41.4" x14ac:dyDescent="0.3">
      <c r="A396" s="8">
        <v>395</v>
      </c>
      <c r="B396" s="2" t="s">
        <v>729</v>
      </c>
      <c r="C396" s="5" t="s">
        <v>730</v>
      </c>
      <c r="D396" s="2" t="s">
        <v>731</v>
      </c>
      <c r="E396" s="21"/>
      <c r="F396" s="21"/>
      <c r="G396" s="21"/>
      <c r="H396" s="18"/>
      <c r="I396" s="8"/>
      <c r="J396" s="8"/>
      <c r="K396" s="8"/>
      <c r="L396" s="8"/>
      <c r="M396" s="8"/>
      <c r="N396" s="8"/>
      <c r="O396" s="8"/>
      <c r="P396" s="8"/>
      <c r="Q396" s="8"/>
      <c r="R396" s="8"/>
      <c r="S396" s="8"/>
      <c r="T396" s="8"/>
      <c r="U396" s="8" t="str">
        <f>IF(Screening!$AB$16="No", "Ex","")</f>
        <v/>
      </c>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t="str">
        <f t="shared" si="6"/>
        <v/>
      </c>
    </row>
    <row r="397" spans="1:49" ht="41.4" x14ac:dyDescent="0.3">
      <c r="A397" s="8">
        <v>396</v>
      </c>
      <c r="B397" s="2" t="s">
        <v>732</v>
      </c>
      <c r="C397" s="5" t="s">
        <v>733</v>
      </c>
      <c r="D397" s="2" t="s">
        <v>734</v>
      </c>
      <c r="E397" s="21"/>
      <c r="F397" s="21"/>
      <c r="G397" s="21"/>
      <c r="H397" s="18"/>
      <c r="I397" s="8"/>
      <c r="J397" s="8"/>
      <c r="K397" s="8"/>
      <c r="L397" s="8"/>
      <c r="M397" s="8"/>
      <c r="N397" s="8"/>
      <c r="O397" s="8"/>
      <c r="P397" s="8"/>
      <c r="Q397" s="8"/>
      <c r="R397" s="8"/>
      <c r="S397" s="8"/>
      <c r="T397" s="8"/>
      <c r="U397" s="8" t="str">
        <f>IF(Screening!$AB$16="No", "Ex","")</f>
        <v/>
      </c>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t="str">
        <f t="shared" si="6"/>
        <v/>
      </c>
    </row>
    <row r="398" spans="1:49" ht="41.4" x14ac:dyDescent="0.3">
      <c r="A398" s="8">
        <v>397</v>
      </c>
      <c r="B398" s="2" t="s">
        <v>735</v>
      </c>
      <c r="C398" s="5" t="s">
        <v>736</v>
      </c>
      <c r="D398" s="2" t="s">
        <v>737</v>
      </c>
      <c r="E398" s="21"/>
      <c r="F398" s="21"/>
      <c r="G398" s="21"/>
      <c r="H398" s="18"/>
      <c r="I398" s="8"/>
      <c r="J398" s="8"/>
      <c r="K398" s="8"/>
      <c r="L398" s="8"/>
      <c r="M398" s="8"/>
      <c r="N398" s="8"/>
      <c r="O398" s="8"/>
      <c r="P398" s="8"/>
      <c r="Q398" s="8"/>
      <c r="R398" s="8"/>
      <c r="S398" s="8"/>
      <c r="T398" s="8"/>
      <c r="U398" s="8" t="str">
        <f>IF(Screening!$AB$16="No", "Ex","")</f>
        <v/>
      </c>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t="str">
        <f t="shared" si="6"/>
        <v/>
      </c>
    </row>
    <row r="399" spans="1:49" x14ac:dyDescent="0.3">
      <c r="A399" s="8">
        <v>398</v>
      </c>
      <c r="B399" s="2" t="s">
        <v>738</v>
      </c>
      <c r="C399" s="5" t="s">
        <v>739</v>
      </c>
      <c r="D399" s="2" t="s">
        <v>740</v>
      </c>
      <c r="E399" s="21"/>
      <c r="F399" s="21"/>
      <c r="G399" s="21"/>
      <c r="H399" s="18"/>
      <c r="I399" s="8"/>
      <c r="J399" s="8"/>
      <c r="K399" s="8"/>
      <c r="L399" s="8"/>
      <c r="M399" s="8"/>
      <c r="N399" s="8"/>
      <c r="O399" s="8"/>
      <c r="P399" s="8"/>
      <c r="Q399" s="8"/>
      <c r="R399" s="8"/>
      <c r="S399" s="8"/>
      <c r="T399" s="8"/>
      <c r="U399" s="8" t="str">
        <f>IF(Screening!$AB$16="No", "Ex","")</f>
        <v/>
      </c>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t="str">
        <f t="shared" si="6"/>
        <v/>
      </c>
    </row>
    <row r="400" spans="1:49" x14ac:dyDescent="0.3">
      <c r="A400" s="8">
        <v>399</v>
      </c>
      <c r="B400" s="63" t="s">
        <v>741</v>
      </c>
      <c r="C400" s="65" t="s">
        <v>742</v>
      </c>
      <c r="D400" s="63" t="s">
        <v>743</v>
      </c>
      <c r="E400" s="64"/>
      <c r="F400" s="64"/>
      <c r="G400" s="21"/>
      <c r="H400" s="18"/>
      <c r="I400" s="8"/>
      <c r="J400" s="8"/>
      <c r="K400" s="8"/>
      <c r="L400" s="8"/>
      <c r="M400" s="8"/>
      <c r="N400" s="8"/>
      <c r="O400" s="8"/>
      <c r="P400" s="8"/>
      <c r="Q400" s="8"/>
      <c r="R400" s="8"/>
      <c r="S400" s="8"/>
      <c r="T400" s="8"/>
      <c r="U400" s="8" t="str">
        <f>IF(Screening!$AB$16="No", "Ex","")</f>
        <v/>
      </c>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t="str">
        <f t="shared" si="6"/>
        <v/>
      </c>
    </row>
    <row r="401" spans="1:49" ht="27.6" x14ac:dyDescent="0.3">
      <c r="A401" s="8">
        <v>400</v>
      </c>
      <c r="B401" s="2" t="s">
        <v>744</v>
      </c>
      <c r="C401" s="5" t="s">
        <v>745</v>
      </c>
      <c r="D401" s="2" t="s">
        <v>746</v>
      </c>
      <c r="E401" s="21"/>
      <c r="F401" s="21"/>
      <c r="G401" s="21"/>
      <c r="H401" s="18"/>
      <c r="I401" s="8"/>
      <c r="J401" s="8"/>
      <c r="K401" s="8"/>
      <c r="L401" s="8"/>
      <c r="M401" s="8"/>
      <c r="N401" s="8"/>
      <c r="O401" s="8"/>
      <c r="P401" s="8"/>
      <c r="Q401" s="8"/>
      <c r="R401" s="8"/>
      <c r="S401" s="8"/>
      <c r="T401" s="8"/>
      <c r="U401" s="8" t="str">
        <f>IF(Screening!$AB$16="No", "Ex","")</f>
        <v/>
      </c>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t="str">
        <f t="shared" si="6"/>
        <v/>
      </c>
    </row>
    <row r="402" spans="1:49" ht="101.4" x14ac:dyDescent="0.3">
      <c r="A402" s="8">
        <v>401</v>
      </c>
      <c r="B402" s="2" t="s">
        <v>747</v>
      </c>
      <c r="C402" s="9" t="s">
        <v>1556</v>
      </c>
      <c r="D402" s="2" t="s">
        <v>748</v>
      </c>
      <c r="E402" s="21"/>
      <c r="F402" s="21"/>
      <c r="G402" s="21"/>
      <c r="H402" s="18"/>
      <c r="I402" s="8"/>
      <c r="J402" s="8"/>
      <c r="K402" s="8"/>
      <c r="L402" s="8"/>
      <c r="M402" s="8"/>
      <c r="N402" s="8"/>
      <c r="O402" s="8"/>
      <c r="P402" s="8"/>
      <c r="Q402" s="8"/>
      <c r="R402" s="8"/>
      <c r="S402" s="8"/>
      <c r="T402" s="8"/>
      <c r="U402" s="8" t="str">
        <f>IF(Screening!$AB$16="No", "Ex","")</f>
        <v/>
      </c>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t="str">
        <f t="shared" si="6"/>
        <v/>
      </c>
    </row>
    <row r="403" spans="1:49" ht="87.6" x14ac:dyDescent="0.3">
      <c r="A403" s="8">
        <v>402</v>
      </c>
      <c r="B403" s="2" t="s">
        <v>749</v>
      </c>
      <c r="C403" s="9" t="s">
        <v>1557</v>
      </c>
      <c r="D403" s="2" t="s">
        <v>750</v>
      </c>
      <c r="E403" s="21"/>
      <c r="F403" s="21"/>
      <c r="G403" s="21"/>
      <c r="H403" s="18"/>
      <c r="I403" s="8"/>
      <c r="J403" s="8"/>
      <c r="K403" s="8"/>
      <c r="L403" s="8"/>
      <c r="M403" s="8"/>
      <c r="N403" s="8"/>
      <c r="O403" s="8"/>
      <c r="P403" s="8"/>
      <c r="Q403" s="8"/>
      <c r="R403" s="8"/>
      <c r="S403" s="8"/>
      <c r="T403" s="8"/>
      <c r="U403" s="8" t="str">
        <f>IF(Screening!$AB$16="No", "Ex","")</f>
        <v/>
      </c>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t="str">
        <f t="shared" si="6"/>
        <v/>
      </c>
    </row>
    <row r="404" spans="1:49" ht="27.6" x14ac:dyDescent="0.3">
      <c r="A404" s="8">
        <v>403</v>
      </c>
      <c r="B404" s="2" t="s">
        <v>751</v>
      </c>
      <c r="C404" s="5" t="s">
        <v>1205</v>
      </c>
      <c r="D404" s="2" t="s">
        <v>752</v>
      </c>
      <c r="E404" s="21"/>
      <c r="F404" s="21"/>
      <c r="G404" s="21"/>
      <c r="H404" s="18"/>
      <c r="I404" s="8"/>
      <c r="J404" s="8"/>
      <c r="K404" s="8"/>
      <c r="L404" s="8"/>
      <c r="M404" s="8"/>
      <c r="N404" s="8"/>
      <c r="O404" s="8"/>
      <c r="P404" s="8"/>
      <c r="Q404" s="8"/>
      <c r="R404" s="8"/>
      <c r="S404" s="8"/>
      <c r="T404" s="8"/>
      <c r="U404" s="8" t="str">
        <f>IF(Screening!$AB$16="No", "Ex","")</f>
        <v/>
      </c>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t="str">
        <f t="shared" si="6"/>
        <v/>
      </c>
    </row>
    <row r="405" spans="1:49" ht="27.6" x14ac:dyDescent="0.3">
      <c r="A405" s="8">
        <v>404</v>
      </c>
      <c r="B405" s="2" t="s">
        <v>753</v>
      </c>
      <c r="C405" s="5" t="s">
        <v>1206</v>
      </c>
      <c r="D405" s="2" t="s">
        <v>754</v>
      </c>
      <c r="E405" s="21"/>
      <c r="F405" s="21"/>
      <c r="G405" s="21"/>
      <c r="H405" s="18"/>
      <c r="I405" s="8"/>
      <c r="J405" s="8"/>
      <c r="K405" s="8"/>
      <c r="L405" s="8"/>
      <c r="M405" s="8"/>
      <c r="N405" s="8"/>
      <c r="O405" s="8"/>
      <c r="P405" s="8"/>
      <c r="Q405" s="8"/>
      <c r="R405" s="8"/>
      <c r="S405" s="8"/>
      <c r="T405" s="8"/>
      <c r="U405" s="8" t="str">
        <f>IF(Screening!$AB$16="No", "Ex","")</f>
        <v/>
      </c>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t="str">
        <f t="shared" si="6"/>
        <v/>
      </c>
    </row>
    <row r="406" spans="1:49" ht="15" x14ac:dyDescent="0.3">
      <c r="A406" s="8">
        <v>405</v>
      </c>
      <c r="B406" s="2" t="s">
        <v>755</v>
      </c>
      <c r="C406" s="11" t="s">
        <v>1555</v>
      </c>
      <c r="D406" s="2" t="s">
        <v>756</v>
      </c>
      <c r="E406" s="21"/>
      <c r="F406" s="21"/>
      <c r="G406" s="21"/>
      <c r="H406" s="18"/>
      <c r="I406" s="8"/>
      <c r="J406" s="8"/>
      <c r="K406" s="8"/>
      <c r="L406" s="8"/>
      <c r="M406" s="8"/>
      <c r="N406" s="8"/>
      <c r="O406" s="8"/>
      <c r="P406" s="8"/>
      <c r="Q406" s="8"/>
      <c r="R406" s="8"/>
      <c r="S406" s="8"/>
      <c r="T406" s="8"/>
      <c r="U406" s="8" t="str">
        <f>IF(Screening!$AB$16="No", "Ex","")</f>
        <v/>
      </c>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t="str">
        <f t="shared" si="6"/>
        <v/>
      </c>
    </row>
    <row r="407" spans="1:49" x14ac:dyDescent="0.3">
      <c r="A407" s="8">
        <v>406</v>
      </c>
      <c r="B407" s="2" t="s">
        <v>757</v>
      </c>
      <c r="C407" s="10" t="s">
        <v>1207</v>
      </c>
      <c r="D407" s="2" t="s">
        <v>758</v>
      </c>
      <c r="E407" s="21"/>
      <c r="F407" s="21"/>
      <c r="G407" s="21"/>
      <c r="H407" s="18"/>
      <c r="I407" s="8"/>
      <c r="J407" s="8"/>
      <c r="K407" s="8"/>
      <c r="L407" s="8"/>
      <c r="M407" s="8"/>
      <c r="N407" s="8"/>
      <c r="O407" s="8"/>
      <c r="P407" s="8"/>
      <c r="Q407" s="8"/>
      <c r="R407" s="8"/>
      <c r="S407" s="8"/>
      <c r="T407" s="8"/>
      <c r="U407" s="8" t="str">
        <f>IF(Screening!$AB$16="No", "Ex","")</f>
        <v/>
      </c>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t="str">
        <f t="shared" si="6"/>
        <v/>
      </c>
    </row>
    <row r="408" spans="1:49" ht="42.6" x14ac:dyDescent="0.3">
      <c r="A408" s="8">
        <v>407</v>
      </c>
      <c r="B408" s="2" t="s">
        <v>759</v>
      </c>
      <c r="C408" s="5" t="s">
        <v>1381</v>
      </c>
      <c r="D408" s="2" t="s">
        <v>760</v>
      </c>
      <c r="E408" s="21"/>
      <c r="F408" s="21"/>
      <c r="G408" s="21"/>
      <c r="H408" s="18"/>
      <c r="I408" s="8"/>
      <c r="J408" s="8"/>
      <c r="K408" s="8"/>
      <c r="L408" s="8"/>
      <c r="M408" s="8"/>
      <c r="N408" s="8"/>
      <c r="O408" s="8"/>
      <c r="P408" s="8"/>
      <c r="Q408" s="8"/>
      <c r="R408" s="8"/>
      <c r="S408" s="8"/>
      <c r="T408" s="8"/>
      <c r="U408" s="8" t="str">
        <f>IF(Screening!$AB$16="No", "Ex","")</f>
        <v/>
      </c>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t="str">
        <f t="shared" si="6"/>
        <v/>
      </c>
    </row>
    <row r="409" spans="1:49" ht="28.8" x14ac:dyDescent="0.3">
      <c r="A409" s="8">
        <v>408</v>
      </c>
      <c r="B409" s="2" t="s">
        <v>761</v>
      </c>
      <c r="C409" s="5" t="s">
        <v>1382</v>
      </c>
      <c r="D409" s="2" t="s">
        <v>762</v>
      </c>
      <c r="E409" s="21"/>
      <c r="F409" s="21"/>
      <c r="G409" s="21"/>
      <c r="H409" s="18"/>
      <c r="I409" s="8"/>
      <c r="J409" s="8"/>
      <c r="K409" s="8"/>
      <c r="L409" s="8"/>
      <c r="M409" s="8"/>
      <c r="N409" s="8"/>
      <c r="O409" s="8"/>
      <c r="P409" s="8"/>
      <c r="Q409" s="8"/>
      <c r="R409" s="8"/>
      <c r="S409" s="8"/>
      <c r="T409" s="8"/>
      <c r="U409" s="8" t="str">
        <f>IF(Screening!$AB$16="No", "Ex","")</f>
        <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t="str">
        <f t="shared" si="6"/>
        <v/>
      </c>
    </row>
    <row r="410" spans="1:49" ht="28.8" x14ac:dyDescent="0.3">
      <c r="A410" s="8">
        <v>409</v>
      </c>
      <c r="B410" s="2" t="s">
        <v>763</v>
      </c>
      <c r="C410" s="5" t="s">
        <v>1383</v>
      </c>
      <c r="D410" s="2" t="s">
        <v>764</v>
      </c>
      <c r="E410" s="21"/>
      <c r="F410" s="21"/>
      <c r="G410" s="21"/>
      <c r="H410" s="18"/>
      <c r="I410" s="8"/>
      <c r="J410" s="8"/>
      <c r="K410" s="8"/>
      <c r="L410" s="8"/>
      <c r="M410" s="8"/>
      <c r="N410" s="8"/>
      <c r="O410" s="8"/>
      <c r="P410" s="8"/>
      <c r="Q410" s="8"/>
      <c r="R410" s="8"/>
      <c r="S410" s="8"/>
      <c r="T410" s="8"/>
      <c r="U410" s="8" t="str">
        <f>IF(Screening!$AB$16="No", "Ex","")</f>
        <v/>
      </c>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t="str">
        <f t="shared" si="6"/>
        <v/>
      </c>
    </row>
    <row r="411" spans="1:49" x14ac:dyDescent="0.3">
      <c r="A411" s="8">
        <v>410</v>
      </c>
      <c r="B411" s="2" t="s">
        <v>765</v>
      </c>
      <c r="C411" s="10" t="s">
        <v>766</v>
      </c>
      <c r="D411" s="2" t="s">
        <v>767</v>
      </c>
      <c r="E411" s="21"/>
      <c r="F411" s="21"/>
      <c r="G411" s="21"/>
      <c r="H411" s="18"/>
      <c r="I411" s="8"/>
      <c r="J411" s="8"/>
      <c r="K411" s="8"/>
      <c r="L411" s="8"/>
      <c r="M411" s="8"/>
      <c r="N411" s="8"/>
      <c r="O411" s="8"/>
      <c r="P411" s="8"/>
      <c r="Q411" s="8"/>
      <c r="R411" s="8"/>
      <c r="S411" s="8"/>
      <c r="T411" s="8"/>
      <c r="U411" s="8" t="str">
        <f>IF(Screening!$AB$16="No", "Ex","")</f>
        <v/>
      </c>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t="str">
        <f t="shared" si="6"/>
        <v/>
      </c>
    </row>
    <row r="412" spans="1:49" ht="70.2" x14ac:dyDescent="0.3">
      <c r="A412" s="8">
        <v>411</v>
      </c>
      <c r="B412" s="2" t="s">
        <v>768</v>
      </c>
      <c r="C412" s="5" t="s">
        <v>1384</v>
      </c>
      <c r="D412" s="2" t="s">
        <v>769</v>
      </c>
      <c r="E412" s="21"/>
      <c r="F412" s="21"/>
      <c r="G412" s="21"/>
      <c r="H412" s="18"/>
      <c r="I412" s="8"/>
      <c r="J412" s="8"/>
      <c r="K412" s="8"/>
      <c r="L412" s="8"/>
      <c r="M412" s="8"/>
      <c r="N412" s="8"/>
      <c r="O412" s="8"/>
      <c r="P412" s="8"/>
      <c r="Q412" s="8"/>
      <c r="R412" s="8"/>
      <c r="S412" s="8"/>
      <c r="T412" s="8"/>
      <c r="U412" s="8" t="str">
        <f>IF(Screening!$AB$16="No", "Ex","")</f>
        <v/>
      </c>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t="str">
        <f t="shared" si="6"/>
        <v/>
      </c>
    </row>
    <row r="413" spans="1:49" ht="28.8" x14ac:dyDescent="0.3">
      <c r="A413" s="8">
        <v>412</v>
      </c>
      <c r="B413" s="2" t="s">
        <v>770</v>
      </c>
      <c r="C413" s="5" t="s">
        <v>1382</v>
      </c>
      <c r="D413" s="2" t="s">
        <v>771</v>
      </c>
      <c r="E413" s="21"/>
      <c r="F413" s="21"/>
      <c r="G413" s="21"/>
      <c r="H413" s="18"/>
      <c r="I413" s="8"/>
      <c r="J413" s="8"/>
      <c r="K413" s="8"/>
      <c r="L413" s="8"/>
      <c r="M413" s="8"/>
      <c r="N413" s="8"/>
      <c r="O413" s="8"/>
      <c r="P413" s="8"/>
      <c r="Q413" s="8"/>
      <c r="R413" s="8"/>
      <c r="S413" s="8"/>
      <c r="T413" s="8"/>
      <c r="U413" s="8" t="str">
        <f>IF(Screening!$AB$16="No", "Ex","")</f>
        <v/>
      </c>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t="str">
        <f t="shared" si="6"/>
        <v/>
      </c>
    </row>
    <row r="414" spans="1:49" ht="28.8" x14ac:dyDescent="0.3">
      <c r="A414" s="8">
        <v>413</v>
      </c>
      <c r="B414" s="2" t="s">
        <v>772</v>
      </c>
      <c r="C414" s="5" t="s">
        <v>1385</v>
      </c>
      <c r="D414" s="2" t="s">
        <v>773</v>
      </c>
      <c r="E414" s="21"/>
      <c r="F414" s="21"/>
      <c r="G414" s="21"/>
      <c r="H414" s="18"/>
      <c r="I414" s="8"/>
      <c r="J414" s="8"/>
      <c r="K414" s="8"/>
      <c r="L414" s="8"/>
      <c r="M414" s="8"/>
      <c r="N414" s="8"/>
      <c r="O414" s="8"/>
      <c r="P414" s="8"/>
      <c r="Q414" s="8"/>
      <c r="R414" s="8"/>
      <c r="S414" s="8"/>
      <c r="T414" s="8"/>
      <c r="U414" s="8" t="str">
        <f>IF(Screening!$AB$16="No", "Ex","")</f>
        <v/>
      </c>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t="str">
        <f t="shared" si="6"/>
        <v/>
      </c>
    </row>
    <row r="415" spans="1:49" x14ac:dyDescent="0.3">
      <c r="A415" s="8">
        <v>414</v>
      </c>
      <c r="B415" s="63" t="s">
        <v>774</v>
      </c>
      <c r="C415" s="66" t="s">
        <v>1208</v>
      </c>
      <c r="D415" s="63" t="s">
        <v>775</v>
      </c>
      <c r="E415" s="64"/>
      <c r="F415" s="64"/>
      <c r="G415" s="21"/>
      <c r="H415" s="18"/>
      <c r="I415" s="8"/>
      <c r="J415" s="8"/>
      <c r="K415" s="8"/>
      <c r="L415" s="8"/>
      <c r="M415" s="8"/>
      <c r="N415" s="8"/>
      <c r="O415" s="8"/>
      <c r="P415" s="8"/>
      <c r="Q415" s="8"/>
      <c r="R415" s="8"/>
      <c r="S415" s="8"/>
      <c r="T415" s="8"/>
      <c r="U415" s="8" t="str">
        <f>IF(Screening!$AB$16="No", "Ex","")</f>
        <v/>
      </c>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t="str">
        <f t="shared" si="6"/>
        <v/>
      </c>
    </row>
    <row r="416" spans="1:49" ht="28.8" x14ac:dyDescent="0.3">
      <c r="A416" s="8">
        <v>415</v>
      </c>
      <c r="B416" s="2" t="s">
        <v>776</v>
      </c>
      <c r="C416" s="5" t="s">
        <v>1386</v>
      </c>
      <c r="D416" s="2" t="s">
        <v>777</v>
      </c>
      <c r="E416" s="21"/>
      <c r="F416" s="21"/>
      <c r="G416" s="21"/>
      <c r="H416" s="18"/>
      <c r="I416" s="8"/>
      <c r="J416" s="8"/>
      <c r="K416" s="8"/>
      <c r="L416" s="8"/>
      <c r="M416" s="8"/>
      <c r="N416" s="8"/>
      <c r="O416" s="8"/>
      <c r="P416" s="8"/>
      <c r="Q416" s="8"/>
      <c r="R416" s="8"/>
      <c r="S416" s="8"/>
      <c r="T416" s="8"/>
      <c r="U416" s="8" t="str">
        <f>IF(Screening!$AB$16="No", "Ex","")</f>
        <v/>
      </c>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t="str">
        <f t="shared" si="6"/>
        <v/>
      </c>
    </row>
    <row r="417" spans="1:49" ht="42.6" x14ac:dyDescent="0.3">
      <c r="A417" s="8">
        <v>416</v>
      </c>
      <c r="B417" s="2" t="s">
        <v>778</v>
      </c>
      <c r="C417" s="5" t="s">
        <v>1387</v>
      </c>
      <c r="D417" s="2" t="s">
        <v>779</v>
      </c>
      <c r="E417" s="21"/>
      <c r="F417" s="21"/>
      <c r="G417" s="21"/>
      <c r="H417" s="18"/>
      <c r="I417" s="8"/>
      <c r="J417" s="8"/>
      <c r="K417" s="8"/>
      <c r="L417" s="8"/>
      <c r="M417" s="8"/>
      <c r="N417" s="8"/>
      <c r="O417" s="8"/>
      <c r="P417" s="8"/>
      <c r="Q417" s="8"/>
      <c r="R417" s="8"/>
      <c r="S417" s="8"/>
      <c r="T417" s="8"/>
      <c r="U417" s="8" t="str">
        <f>IF(Screening!$AB$16="No", "Ex","")</f>
        <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t="str">
        <f t="shared" si="6"/>
        <v/>
      </c>
    </row>
    <row r="418" spans="1:49" ht="42.6" x14ac:dyDescent="0.3">
      <c r="A418" s="8">
        <v>417</v>
      </c>
      <c r="B418" s="2" t="s">
        <v>780</v>
      </c>
      <c r="C418" s="5" t="s">
        <v>1388</v>
      </c>
      <c r="D418" s="2" t="s">
        <v>781</v>
      </c>
      <c r="E418" s="21"/>
      <c r="F418" s="21"/>
      <c r="G418" s="21"/>
      <c r="H418" s="18"/>
      <c r="I418" s="8"/>
      <c r="J418" s="8"/>
      <c r="K418" s="8"/>
      <c r="L418" s="8"/>
      <c r="M418" s="8"/>
      <c r="N418" s="8"/>
      <c r="O418" s="8"/>
      <c r="P418" s="8"/>
      <c r="Q418" s="8"/>
      <c r="R418" s="8"/>
      <c r="S418" s="8"/>
      <c r="T418" s="8"/>
      <c r="U418" s="8" t="str">
        <f>IF(Screening!$AB$16="No", "Ex","")</f>
        <v/>
      </c>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t="str">
        <f t="shared" si="6"/>
        <v/>
      </c>
    </row>
    <row r="419" spans="1:49" ht="27.6" x14ac:dyDescent="0.3">
      <c r="A419" s="8">
        <v>418</v>
      </c>
      <c r="B419" s="2" t="s">
        <v>782</v>
      </c>
      <c r="C419" s="5" t="s">
        <v>783</v>
      </c>
      <c r="D419" s="2" t="s">
        <v>784</v>
      </c>
      <c r="E419" s="21"/>
      <c r="F419" s="21"/>
      <c r="G419" s="21"/>
      <c r="H419" s="18"/>
      <c r="I419" s="8"/>
      <c r="J419" s="8"/>
      <c r="K419" s="8"/>
      <c r="L419" s="8"/>
      <c r="M419" s="8"/>
      <c r="N419" s="8"/>
      <c r="O419" s="8"/>
      <c r="P419" s="8"/>
      <c r="Q419" s="8"/>
      <c r="R419" s="8"/>
      <c r="S419" s="8"/>
      <c r="T419" s="8"/>
      <c r="U419" s="8" t="str">
        <f>IF(Screening!$AB$16="No", "Ex","")</f>
        <v/>
      </c>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t="str">
        <f t="shared" si="6"/>
        <v/>
      </c>
    </row>
    <row r="420" spans="1:49" ht="27.6" x14ac:dyDescent="0.3">
      <c r="A420" s="8">
        <v>419</v>
      </c>
      <c r="B420" s="2" t="s">
        <v>785</v>
      </c>
      <c r="C420" s="5" t="s">
        <v>786</v>
      </c>
      <c r="D420" s="2" t="s">
        <v>787</v>
      </c>
      <c r="E420" s="21"/>
      <c r="F420" s="21"/>
      <c r="G420" s="21"/>
      <c r="H420" s="18"/>
      <c r="I420" s="8"/>
      <c r="J420" s="8"/>
      <c r="K420" s="8"/>
      <c r="L420" s="8"/>
      <c r="M420" s="8"/>
      <c r="N420" s="8"/>
      <c r="O420" s="8"/>
      <c r="P420" s="8"/>
      <c r="Q420" s="8"/>
      <c r="R420" s="8"/>
      <c r="S420" s="8"/>
      <c r="T420" s="8"/>
      <c r="U420" s="8" t="str">
        <f>IF(Screening!$AB$16="No", "Ex","")</f>
        <v/>
      </c>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t="str">
        <f t="shared" si="6"/>
        <v/>
      </c>
    </row>
    <row r="421" spans="1:49" ht="41.4" x14ac:dyDescent="0.3">
      <c r="A421" s="8">
        <v>420</v>
      </c>
      <c r="B421" s="2" t="s">
        <v>788</v>
      </c>
      <c r="C421" s="5" t="s">
        <v>789</v>
      </c>
      <c r="D421" s="2" t="s">
        <v>790</v>
      </c>
      <c r="E421" s="21"/>
      <c r="F421" s="21"/>
      <c r="G421" s="21"/>
      <c r="H421" s="18"/>
      <c r="I421" s="8"/>
      <c r="J421" s="8"/>
      <c r="K421" s="8"/>
      <c r="L421" s="8"/>
      <c r="M421" s="8"/>
      <c r="N421" s="8"/>
      <c r="O421" s="8"/>
      <c r="P421" s="8"/>
      <c r="Q421" s="8"/>
      <c r="R421" s="8"/>
      <c r="S421" s="8"/>
      <c r="T421" s="8"/>
      <c r="U421" s="8" t="str">
        <f>IF(Screening!$AB$16="No", "Ex","")</f>
        <v/>
      </c>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t="str">
        <f t="shared" si="6"/>
        <v/>
      </c>
    </row>
    <row r="422" spans="1:49" ht="27.6" x14ac:dyDescent="0.3">
      <c r="A422" s="8">
        <v>421</v>
      </c>
      <c r="B422" s="2" t="s">
        <v>791</v>
      </c>
      <c r="C422" s="5" t="s">
        <v>792</v>
      </c>
      <c r="D422" s="2" t="s">
        <v>793</v>
      </c>
      <c r="E422" s="21"/>
      <c r="F422" s="21"/>
      <c r="G422" s="21"/>
      <c r="H422" s="18"/>
      <c r="I422" s="8"/>
      <c r="J422" s="8"/>
      <c r="K422" s="8"/>
      <c r="L422" s="8"/>
      <c r="M422" s="8"/>
      <c r="N422" s="8"/>
      <c r="O422" s="8"/>
      <c r="P422" s="8"/>
      <c r="Q422" s="8"/>
      <c r="R422" s="8"/>
      <c r="S422" s="8"/>
      <c r="T422" s="8"/>
      <c r="U422" s="8" t="str">
        <f>IF(Screening!$AB$16="No", "Ex","")</f>
        <v/>
      </c>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t="str">
        <f t="shared" si="6"/>
        <v/>
      </c>
    </row>
    <row r="423" spans="1:49" ht="15" x14ac:dyDescent="0.3">
      <c r="A423" s="8">
        <v>422</v>
      </c>
      <c r="B423" s="63" t="s">
        <v>794</v>
      </c>
      <c r="C423" s="66" t="s">
        <v>1437</v>
      </c>
      <c r="D423" s="63" t="s">
        <v>795</v>
      </c>
      <c r="E423" s="64"/>
      <c r="F423" s="64"/>
      <c r="G423" s="21"/>
      <c r="H423" s="18"/>
      <c r="I423" s="8"/>
      <c r="J423" s="8"/>
      <c r="K423" s="8"/>
      <c r="L423" s="8"/>
      <c r="M423" s="8"/>
      <c r="N423" s="8"/>
      <c r="O423" s="8"/>
      <c r="P423" s="8"/>
      <c r="Q423" s="8"/>
      <c r="R423" s="8"/>
      <c r="S423" s="8"/>
      <c r="T423" s="8"/>
      <c r="U423" s="8" t="str">
        <f>IF(Screening!$AB$16="No", "Ex","")</f>
        <v/>
      </c>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t="str">
        <f t="shared" si="6"/>
        <v/>
      </c>
    </row>
    <row r="424" spans="1:49" ht="42.6" x14ac:dyDescent="0.3">
      <c r="A424" s="8">
        <v>423</v>
      </c>
      <c r="B424" s="2" t="s">
        <v>796</v>
      </c>
      <c r="C424" s="5" t="s">
        <v>1389</v>
      </c>
      <c r="D424" s="2" t="s">
        <v>797</v>
      </c>
      <c r="E424" s="21"/>
      <c r="F424" s="21"/>
      <c r="G424" s="21"/>
      <c r="H424" s="18"/>
      <c r="I424" s="8"/>
      <c r="J424" s="8"/>
      <c r="K424" s="8"/>
      <c r="L424" s="8"/>
      <c r="M424" s="8"/>
      <c r="N424" s="8"/>
      <c r="O424" s="8"/>
      <c r="P424" s="8"/>
      <c r="Q424" s="8"/>
      <c r="R424" s="8"/>
      <c r="S424" s="8"/>
      <c r="T424" s="8"/>
      <c r="U424" s="8" t="str">
        <f>IF(Screening!$AB$16="No", "Ex","")</f>
        <v/>
      </c>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t="str">
        <f t="shared" si="6"/>
        <v/>
      </c>
    </row>
    <row r="425" spans="1:49" ht="41.4" x14ac:dyDescent="0.3">
      <c r="A425" s="8">
        <v>424</v>
      </c>
      <c r="B425" s="2" t="s">
        <v>798</v>
      </c>
      <c r="C425" s="5" t="s">
        <v>799</v>
      </c>
      <c r="D425" s="2" t="s">
        <v>800</v>
      </c>
      <c r="E425" s="21"/>
      <c r="F425" s="21"/>
      <c r="G425" s="21"/>
      <c r="H425" s="18"/>
      <c r="I425" s="8"/>
      <c r="J425" s="8"/>
      <c r="K425" s="8"/>
      <c r="L425" s="8"/>
      <c r="M425" s="8"/>
      <c r="N425" s="8"/>
      <c r="O425" s="8"/>
      <c r="P425" s="8"/>
      <c r="Q425" s="8"/>
      <c r="R425" s="8"/>
      <c r="S425" s="8"/>
      <c r="T425" s="8"/>
      <c r="U425" s="8" t="str">
        <f>IF(Screening!$AB$16="No", "Ex","")</f>
        <v/>
      </c>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t="str">
        <f t="shared" si="6"/>
        <v/>
      </c>
    </row>
    <row r="426" spans="1:49" ht="56.4" x14ac:dyDescent="0.3">
      <c r="A426" s="8">
        <v>425</v>
      </c>
      <c r="B426" s="2" t="s">
        <v>801</v>
      </c>
      <c r="C426" s="5" t="s">
        <v>1554</v>
      </c>
      <c r="D426" s="2" t="s">
        <v>802</v>
      </c>
      <c r="E426" s="21"/>
      <c r="F426" s="21"/>
      <c r="G426" s="21"/>
      <c r="H426" s="18"/>
      <c r="I426" s="8"/>
      <c r="J426" s="8"/>
      <c r="K426" s="8"/>
      <c r="L426" s="8"/>
      <c r="M426" s="8"/>
      <c r="N426" s="8"/>
      <c r="O426" s="8"/>
      <c r="P426" s="8"/>
      <c r="Q426" s="8"/>
      <c r="R426" s="8"/>
      <c r="S426" s="8"/>
      <c r="T426" s="8"/>
      <c r="U426" s="8" t="str">
        <f>IF(Screening!$AB$16="No", "Ex","")</f>
        <v/>
      </c>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t="str">
        <f t="shared" si="6"/>
        <v/>
      </c>
    </row>
    <row r="427" spans="1:49" ht="41.4" x14ac:dyDescent="0.3">
      <c r="A427" s="8">
        <v>426</v>
      </c>
      <c r="B427" s="2" t="s">
        <v>803</v>
      </c>
      <c r="C427" s="5" t="s">
        <v>1553</v>
      </c>
      <c r="D427" s="2" t="s">
        <v>804</v>
      </c>
      <c r="E427" s="21"/>
      <c r="F427" s="21"/>
      <c r="G427" s="21"/>
      <c r="H427" s="18"/>
      <c r="I427" s="8"/>
      <c r="J427" s="8"/>
      <c r="K427" s="8"/>
      <c r="L427" s="8"/>
      <c r="M427" s="8"/>
      <c r="N427" s="8"/>
      <c r="O427" s="8"/>
      <c r="P427" s="8"/>
      <c r="Q427" s="8"/>
      <c r="R427" s="8"/>
      <c r="S427" s="8"/>
      <c r="T427" s="8"/>
      <c r="U427" s="8" t="str">
        <f>IF(Screening!$AB$16="No", "Ex","")</f>
        <v/>
      </c>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t="str">
        <f t="shared" si="6"/>
        <v/>
      </c>
    </row>
    <row r="428" spans="1:49" ht="27.6" x14ac:dyDescent="0.3">
      <c r="A428" s="8">
        <v>427</v>
      </c>
      <c r="B428" s="2" t="s">
        <v>805</v>
      </c>
      <c r="C428" s="5" t="s">
        <v>806</v>
      </c>
      <c r="D428" s="2" t="s">
        <v>807</v>
      </c>
      <c r="E428" s="21"/>
      <c r="F428" s="21"/>
      <c r="G428" s="21"/>
      <c r="H428" s="18"/>
      <c r="I428" s="8"/>
      <c r="J428" s="8"/>
      <c r="K428" s="8"/>
      <c r="L428" s="8"/>
      <c r="M428" s="8"/>
      <c r="N428" s="8"/>
      <c r="O428" s="8"/>
      <c r="P428" s="8"/>
      <c r="Q428" s="8"/>
      <c r="R428" s="8"/>
      <c r="S428" s="8"/>
      <c r="T428" s="8"/>
      <c r="U428" s="8" t="str">
        <f>IF(Screening!$AB$16="No", "Ex","")</f>
        <v/>
      </c>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t="str">
        <f t="shared" si="6"/>
        <v/>
      </c>
    </row>
    <row r="429" spans="1:49" ht="27.6" x14ac:dyDescent="0.3">
      <c r="A429" s="8">
        <v>428</v>
      </c>
      <c r="B429" s="2" t="s">
        <v>808</v>
      </c>
      <c r="C429" s="5" t="s">
        <v>809</v>
      </c>
      <c r="D429" s="2" t="s">
        <v>810</v>
      </c>
      <c r="E429" s="21"/>
      <c r="F429" s="21"/>
      <c r="G429" s="21"/>
      <c r="H429" s="18"/>
      <c r="I429" s="8"/>
      <c r="J429" s="8"/>
      <c r="K429" s="8"/>
      <c r="L429" s="8"/>
      <c r="M429" s="8"/>
      <c r="N429" s="8"/>
      <c r="O429" s="8"/>
      <c r="P429" s="8"/>
      <c r="Q429" s="8"/>
      <c r="R429" s="8"/>
      <c r="S429" s="8"/>
      <c r="T429" s="8"/>
      <c r="U429" s="8" t="str">
        <f>IF(Screening!$AB$16="No", "Ex","")</f>
        <v/>
      </c>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t="str">
        <f t="shared" si="6"/>
        <v/>
      </c>
    </row>
    <row r="430" spans="1:49" ht="27.6" x14ac:dyDescent="0.3">
      <c r="A430" s="8">
        <v>429</v>
      </c>
      <c r="B430" s="2" t="s">
        <v>811</v>
      </c>
      <c r="C430" s="5" t="s">
        <v>812</v>
      </c>
      <c r="D430" s="2" t="s">
        <v>813</v>
      </c>
      <c r="E430" s="21"/>
      <c r="F430" s="21"/>
      <c r="G430" s="21"/>
      <c r="H430" s="18"/>
      <c r="I430" s="8"/>
      <c r="J430" s="8"/>
      <c r="K430" s="8"/>
      <c r="L430" s="8"/>
      <c r="M430" s="8"/>
      <c r="N430" s="8"/>
      <c r="O430" s="8"/>
      <c r="P430" s="8"/>
      <c r="Q430" s="8"/>
      <c r="R430" s="8"/>
      <c r="S430" s="8"/>
      <c r="T430" s="8"/>
      <c r="U430" s="8" t="str">
        <f>IF(Screening!$AB$16="No", "Ex","")</f>
        <v/>
      </c>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t="str">
        <f t="shared" si="6"/>
        <v/>
      </c>
    </row>
    <row r="431" spans="1:49" ht="27.6" x14ac:dyDescent="0.3">
      <c r="A431" s="8">
        <v>430</v>
      </c>
      <c r="B431" s="2" t="s">
        <v>814</v>
      </c>
      <c r="C431" s="5" t="s">
        <v>815</v>
      </c>
      <c r="D431" s="2" t="s">
        <v>816</v>
      </c>
      <c r="E431" s="21"/>
      <c r="F431" s="21"/>
      <c r="G431" s="21"/>
      <c r="H431" s="18"/>
      <c r="I431" s="8"/>
      <c r="J431" s="8"/>
      <c r="K431" s="8"/>
      <c r="L431" s="8"/>
      <c r="M431" s="8"/>
      <c r="N431" s="8"/>
      <c r="O431" s="8"/>
      <c r="P431" s="8"/>
      <c r="Q431" s="8"/>
      <c r="R431" s="8"/>
      <c r="S431" s="8"/>
      <c r="T431" s="8"/>
      <c r="U431" s="8" t="str">
        <f>IF(Screening!$AB$16="No", "Ex","")</f>
        <v/>
      </c>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t="str">
        <f t="shared" si="6"/>
        <v/>
      </c>
    </row>
    <row r="432" spans="1:49" ht="27.6" x14ac:dyDescent="0.3">
      <c r="A432" s="8">
        <v>431</v>
      </c>
      <c r="B432" s="2" t="s">
        <v>817</v>
      </c>
      <c r="C432" s="5" t="s">
        <v>818</v>
      </c>
      <c r="D432" s="2" t="s">
        <v>819</v>
      </c>
      <c r="E432" s="21"/>
      <c r="F432" s="21"/>
      <c r="G432" s="21"/>
      <c r="H432" s="18"/>
      <c r="I432" s="8"/>
      <c r="J432" s="8"/>
      <c r="K432" s="8"/>
      <c r="L432" s="8"/>
      <c r="M432" s="8"/>
      <c r="N432" s="8"/>
      <c r="O432" s="8"/>
      <c r="P432" s="8"/>
      <c r="Q432" s="8"/>
      <c r="R432" s="8"/>
      <c r="S432" s="8"/>
      <c r="T432" s="8"/>
      <c r="U432" s="8" t="str">
        <f>IF(Screening!$AB$16="No", "Ex","")</f>
        <v/>
      </c>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t="str">
        <f t="shared" si="6"/>
        <v/>
      </c>
    </row>
    <row r="433" spans="1:49" ht="41.4" x14ac:dyDescent="0.3">
      <c r="A433" s="8">
        <v>432</v>
      </c>
      <c r="B433" s="2" t="s">
        <v>820</v>
      </c>
      <c r="C433" s="5" t="s">
        <v>821</v>
      </c>
      <c r="D433" s="2" t="s">
        <v>822</v>
      </c>
      <c r="E433" s="21"/>
      <c r="F433" s="21"/>
      <c r="G433" s="21"/>
      <c r="H433" s="18"/>
      <c r="I433" s="8"/>
      <c r="J433" s="8"/>
      <c r="K433" s="8"/>
      <c r="L433" s="8"/>
      <c r="M433" s="8"/>
      <c r="N433" s="8"/>
      <c r="O433" s="8"/>
      <c r="P433" s="8"/>
      <c r="Q433" s="8"/>
      <c r="R433" s="8"/>
      <c r="S433" s="8"/>
      <c r="T433" s="8"/>
      <c r="U433" s="8" t="str">
        <f>IF(Screening!$AB$16="No", "Ex","")</f>
        <v/>
      </c>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t="str">
        <f t="shared" si="6"/>
        <v/>
      </c>
    </row>
    <row r="434" spans="1:49" x14ac:dyDescent="0.3">
      <c r="A434" s="8">
        <v>433</v>
      </c>
      <c r="B434" s="63" t="s">
        <v>823</v>
      </c>
      <c r="C434" s="66" t="s">
        <v>824</v>
      </c>
      <c r="D434" s="63" t="s">
        <v>825</v>
      </c>
      <c r="E434" s="64"/>
      <c r="F434" s="64"/>
      <c r="G434" s="21"/>
      <c r="H434" s="18"/>
      <c r="I434" s="8"/>
      <c r="J434" s="8"/>
      <c r="K434" s="8"/>
      <c r="L434" s="8"/>
      <c r="M434" s="8"/>
      <c r="N434" s="8"/>
      <c r="O434" s="8"/>
      <c r="P434" s="8"/>
      <c r="Q434" s="8"/>
      <c r="R434" s="8"/>
      <c r="S434" s="8"/>
      <c r="T434" s="8"/>
      <c r="U434" s="8" t="str">
        <f>IF(Screening!$AB$16="No", "Ex","")</f>
        <v/>
      </c>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t="str">
        <f t="shared" si="6"/>
        <v/>
      </c>
    </row>
    <row r="435" spans="1:49" x14ac:dyDescent="0.3">
      <c r="A435" s="8">
        <v>434</v>
      </c>
      <c r="B435" s="63" t="s">
        <v>826</v>
      </c>
      <c r="C435" s="66" t="s">
        <v>827</v>
      </c>
      <c r="D435" s="63" t="s">
        <v>828</v>
      </c>
      <c r="E435" s="64"/>
      <c r="F435" s="64"/>
      <c r="G435" s="21"/>
      <c r="H435" s="18"/>
      <c r="I435" s="8"/>
      <c r="J435" s="8"/>
      <c r="K435" s="8"/>
      <c r="L435" s="8"/>
      <c r="M435" s="8"/>
      <c r="N435" s="8"/>
      <c r="O435" s="8"/>
      <c r="P435" s="8"/>
      <c r="Q435" s="8"/>
      <c r="R435" s="8"/>
      <c r="S435" s="8"/>
      <c r="T435" s="8"/>
      <c r="U435" s="8" t="str">
        <f>IF(Screening!$AB$16="No", "Ex","")</f>
        <v/>
      </c>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t="str">
        <f t="shared" si="6"/>
        <v/>
      </c>
    </row>
    <row r="436" spans="1:49" ht="55.2" x14ac:dyDescent="0.3">
      <c r="A436" s="8">
        <v>435</v>
      </c>
      <c r="B436" s="2" t="s">
        <v>829</v>
      </c>
      <c r="C436" s="5" t="s">
        <v>830</v>
      </c>
      <c r="D436" s="2" t="s">
        <v>831</v>
      </c>
      <c r="E436" s="21"/>
      <c r="F436" s="21"/>
      <c r="G436" s="21"/>
      <c r="H436" s="18"/>
      <c r="I436" s="8"/>
      <c r="J436" s="8"/>
      <c r="K436" s="8"/>
      <c r="L436" s="8"/>
      <c r="M436" s="8"/>
      <c r="N436" s="8"/>
      <c r="O436" s="8"/>
      <c r="P436" s="8"/>
      <c r="Q436" s="8"/>
      <c r="R436" s="8"/>
      <c r="S436" s="8"/>
      <c r="T436" s="8"/>
      <c r="U436" s="8" t="str">
        <f>IF(Screening!$AB$16="No", "Ex","")</f>
        <v/>
      </c>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t="str">
        <f t="shared" si="6"/>
        <v/>
      </c>
    </row>
    <row r="437" spans="1:49" ht="41.4" x14ac:dyDescent="0.3">
      <c r="A437" s="8">
        <v>436</v>
      </c>
      <c r="B437" s="2" t="s">
        <v>832</v>
      </c>
      <c r="C437" s="5" t="s">
        <v>833</v>
      </c>
      <c r="D437" s="2" t="s">
        <v>834</v>
      </c>
      <c r="E437" s="21"/>
      <c r="F437" s="21"/>
      <c r="G437" s="21"/>
      <c r="H437" s="18"/>
      <c r="I437" s="8"/>
      <c r="J437" s="8"/>
      <c r="K437" s="8"/>
      <c r="L437" s="8"/>
      <c r="M437" s="8"/>
      <c r="N437" s="8"/>
      <c r="O437" s="8"/>
      <c r="P437" s="8"/>
      <c r="Q437" s="8"/>
      <c r="R437" s="8"/>
      <c r="S437" s="8"/>
      <c r="T437" s="8"/>
      <c r="U437" s="8" t="str">
        <f>IF(Screening!$AB$16="No", "Ex","")</f>
        <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t="str">
        <f t="shared" si="6"/>
        <v/>
      </c>
    </row>
    <row r="438" spans="1:49" x14ac:dyDescent="0.3">
      <c r="A438" s="8">
        <v>437</v>
      </c>
      <c r="B438" s="67" t="s">
        <v>835</v>
      </c>
      <c r="C438" s="66" t="s">
        <v>836</v>
      </c>
      <c r="D438" s="63" t="s">
        <v>837</v>
      </c>
      <c r="E438" s="64"/>
      <c r="F438" s="64"/>
      <c r="G438" s="21"/>
      <c r="H438" s="18"/>
      <c r="I438" s="8"/>
      <c r="J438" s="8"/>
      <c r="K438" s="8"/>
      <c r="L438" s="8"/>
      <c r="M438" s="8"/>
      <c r="N438" s="8"/>
      <c r="O438" s="8"/>
      <c r="P438" s="8"/>
      <c r="Q438" s="8"/>
      <c r="R438" s="8"/>
      <c r="S438" s="8"/>
      <c r="T438" s="8"/>
      <c r="U438" s="8" t="str">
        <f>IF(Screening!$AB$16="No", "Ex","")</f>
        <v/>
      </c>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t="str">
        <f t="shared" si="6"/>
        <v/>
      </c>
    </row>
    <row r="439" spans="1:49" ht="41.4" x14ac:dyDescent="0.3">
      <c r="A439" s="8">
        <v>438</v>
      </c>
      <c r="B439" s="5" t="s">
        <v>838</v>
      </c>
      <c r="C439" s="5" t="s">
        <v>839</v>
      </c>
      <c r="D439" s="2" t="s">
        <v>840</v>
      </c>
      <c r="E439" s="21"/>
      <c r="F439" s="21"/>
      <c r="G439" s="21"/>
      <c r="H439" s="18"/>
      <c r="I439" s="8"/>
      <c r="J439" s="8"/>
      <c r="K439" s="8"/>
      <c r="L439" s="8"/>
      <c r="M439" s="8"/>
      <c r="N439" s="8"/>
      <c r="O439" s="8"/>
      <c r="P439" s="8"/>
      <c r="Q439" s="8"/>
      <c r="R439" s="8"/>
      <c r="S439" s="8"/>
      <c r="T439" s="8"/>
      <c r="U439" s="8" t="str">
        <f>IF(Screening!$AB$16="No", "Ex","")</f>
        <v/>
      </c>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t="str">
        <f t="shared" si="6"/>
        <v/>
      </c>
    </row>
    <row r="440" spans="1:49" ht="69" x14ac:dyDescent="0.3">
      <c r="A440" s="8">
        <v>439</v>
      </c>
      <c r="B440" s="5" t="s">
        <v>841</v>
      </c>
      <c r="C440" s="5" t="s">
        <v>842</v>
      </c>
      <c r="D440" s="2" t="s">
        <v>843</v>
      </c>
      <c r="E440" s="21"/>
      <c r="F440" s="21"/>
      <c r="G440" s="21"/>
      <c r="H440" s="18"/>
      <c r="I440" s="8"/>
      <c r="J440" s="8"/>
      <c r="K440" s="8"/>
      <c r="L440" s="8"/>
      <c r="M440" s="8"/>
      <c r="N440" s="8"/>
      <c r="O440" s="8"/>
      <c r="P440" s="8"/>
      <c r="Q440" s="8"/>
      <c r="R440" s="8"/>
      <c r="S440" s="8"/>
      <c r="T440" s="8"/>
      <c r="U440" s="8" t="str">
        <f>IF(Screening!$AB$16="No", "Ex","")</f>
        <v/>
      </c>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t="str">
        <f t="shared" si="6"/>
        <v/>
      </c>
    </row>
    <row r="441" spans="1:49" x14ac:dyDescent="0.3">
      <c r="A441" s="8">
        <v>440</v>
      </c>
      <c r="B441" s="5" t="s">
        <v>844</v>
      </c>
      <c r="C441" s="5" t="s">
        <v>845</v>
      </c>
      <c r="D441" s="2" t="s">
        <v>846</v>
      </c>
      <c r="E441" s="21"/>
      <c r="F441" s="21"/>
      <c r="G441" s="21"/>
      <c r="H441" s="18"/>
      <c r="I441" s="8"/>
      <c r="J441" s="8"/>
      <c r="K441" s="8"/>
      <c r="L441" s="8"/>
      <c r="M441" s="8"/>
      <c r="N441" s="8"/>
      <c r="O441" s="8"/>
      <c r="P441" s="8"/>
      <c r="Q441" s="8"/>
      <c r="R441" s="8"/>
      <c r="S441" s="8"/>
      <c r="T441" s="8"/>
      <c r="U441" s="8" t="str">
        <f>IF(Screening!$AB$16="No", "Ex","")</f>
        <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t="str">
        <f t="shared" si="6"/>
        <v/>
      </c>
    </row>
    <row r="442" spans="1:49" ht="27.6" x14ac:dyDescent="0.3">
      <c r="A442" s="8">
        <v>441</v>
      </c>
      <c r="B442" s="5" t="s">
        <v>847</v>
      </c>
      <c r="C442" s="5" t="s">
        <v>848</v>
      </c>
      <c r="D442" s="2" t="s">
        <v>849</v>
      </c>
      <c r="E442" s="21"/>
      <c r="F442" s="21"/>
      <c r="G442" s="21"/>
      <c r="H442" s="18"/>
      <c r="I442" s="8"/>
      <c r="J442" s="8"/>
      <c r="K442" s="8"/>
      <c r="L442" s="8"/>
      <c r="M442" s="8"/>
      <c r="N442" s="8"/>
      <c r="O442" s="8"/>
      <c r="P442" s="8"/>
      <c r="Q442" s="8"/>
      <c r="R442" s="8"/>
      <c r="S442" s="8"/>
      <c r="T442" s="8"/>
      <c r="U442" s="8" t="str">
        <f>IF(Screening!$AB$16="No", "Ex","")</f>
        <v/>
      </c>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t="str">
        <f t="shared" si="6"/>
        <v/>
      </c>
    </row>
    <row r="443" spans="1:49" ht="41.4" x14ac:dyDescent="0.3">
      <c r="A443" s="8">
        <v>442</v>
      </c>
      <c r="B443" s="5" t="s">
        <v>850</v>
      </c>
      <c r="C443" s="5" t="s">
        <v>851</v>
      </c>
      <c r="D443" s="2" t="s">
        <v>852</v>
      </c>
      <c r="E443" s="21"/>
      <c r="F443" s="21"/>
      <c r="G443" s="21"/>
      <c r="H443" s="18"/>
      <c r="I443" s="8"/>
      <c r="J443" s="8"/>
      <c r="K443" s="8"/>
      <c r="L443" s="8"/>
      <c r="M443" s="8"/>
      <c r="N443" s="8"/>
      <c r="O443" s="8"/>
      <c r="P443" s="8"/>
      <c r="Q443" s="8"/>
      <c r="R443" s="8"/>
      <c r="S443" s="8"/>
      <c r="T443" s="8"/>
      <c r="U443" s="8" t="str">
        <f>IF(Screening!$AB$16="No", "Ex","")</f>
        <v/>
      </c>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t="str">
        <f t="shared" si="6"/>
        <v/>
      </c>
    </row>
    <row r="444" spans="1:49" ht="27.6" x14ac:dyDescent="0.3">
      <c r="A444" s="8">
        <v>443</v>
      </c>
      <c r="B444" s="5" t="s">
        <v>853</v>
      </c>
      <c r="C444" s="5" t="s">
        <v>1552</v>
      </c>
      <c r="D444" s="2" t="s">
        <v>854</v>
      </c>
      <c r="E444" s="21"/>
      <c r="F444" s="21"/>
      <c r="G444" s="21"/>
      <c r="H444" s="18"/>
      <c r="I444" s="8"/>
      <c r="J444" s="8"/>
      <c r="K444" s="8"/>
      <c r="L444" s="8"/>
      <c r="M444" s="8"/>
      <c r="N444" s="8"/>
      <c r="O444" s="8"/>
      <c r="P444" s="8"/>
      <c r="Q444" s="8"/>
      <c r="R444" s="8"/>
      <c r="S444" s="8"/>
      <c r="T444" s="8"/>
      <c r="U444" s="8" t="str">
        <f>IF(Screening!$AB$16="No", "Ex","")</f>
        <v/>
      </c>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t="str">
        <f t="shared" si="6"/>
        <v/>
      </c>
    </row>
    <row r="445" spans="1:49" ht="41.4" x14ac:dyDescent="0.3">
      <c r="A445" s="8">
        <v>444</v>
      </c>
      <c r="B445" s="5" t="s">
        <v>855</v>
      </c>
      <c r="C445" s="5" t="s">
        <v>856</v>
      </c>
      <c r="D445" s="2" t="s">
        <v>857</v>
      </c>
      <c r="E445" s="21"/>
      <c r="F445" s="21"/>
      <c r="G445" s="21"/>
      <c r="H445" s="18"/>
      <c r="I445" s="8"/>
      <c r="J445" s="8"/>
      <c r="K445" s="8"/>
      <c r="L445" s="8"/>
      <c r="M445" s="8"/>
      <c r="N445" s="8"/>
      <c r="O445" s="8"/>
      <c r="P445" s="8"/>
      <c r="Q445" s="8"/>
      <c r="R445" s="8"/>
      <c r="S445" s="8"/>
      <c r="T445" s="8"/>
      <c r="U445" s="8" t="str">
        <f>IF(Screening!$AB$16="No", "Ex","")</f>
        <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t="str">
        <f t="shared" si="6"/>
        <v/>
      </c>
    </row>
    <row r="446" spans="1:49" ht="41.4" x14ac:dyDescent="0.3">
      <c r="A446" s="8">
        <v>445</v>
      </c>
      <c r="B446" s="5" t="s">
        <v>858</v>
      </c>
      <c r="C446" s="5" t="s">
        <v>859</v>
      </c>
      <c r="D446" s="2" t="s">
        <v>860</v>
      </c>
      <c r="E446" s="21"/>
      <c r="F446" s="21"/>
      <c r="G446" s="21"/>
      <c r="H446" s="18"/>
      <c r="I446" s="8"/>
      <c r="J446" s="8"/>
      <c r="K446" s="8"/>
      <c r="L446" s="8"/>
      <c r="M446" s="8"/>
      <c r="N446" s="8"/>
      <c r="O446" s="8"/>
      <c r="P446" s="8"/>
      <c r="Q446" s="8"/>
      <c r="R446" s="8"/>
      <c r="S446" s="8"/>
      <c r="T446" s="8"/>
      <c r="U446" s="8" t="str">
        <f>IF(Screening!$AB$16="No", "Ex","")</f>
        <v/>
      </c>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t="str">
        <f t="shared" si="6"/>
        <v/>
      </c>
    </row>
    <row r="447" spans="1:49" ht="41.4" x14ac:dyDescent="0.3">
      <c r="A447" s="8">
        <v>446</v>
      </c>
      <c r="B447" s="5" t="s">
        <v>861</v>
      </c>
      <c r="C447" s="5" t="s">
        <v>862</v>
      </c>
      <c r="D447" s="2" t="s">
        <v>863</v>
      </c>
      <c r="E447" s="21"/>
      <c r="F447" s="21"/>
      <c r="G447" s="21"/>
      <c r="H447" s="18"/>
      <c r="I447" s="8"/>
      <c r="J447" s="8"/>
      <c r="K447" s="8"/>
      <c r="L447" s="8"/>
      <c r="M447" s="8"/>
      <c r="N447" s="8"/>
      <c r="O447" s="8"/>
      <c r="P447" s="8"/>
      <c r="Q447" s="8"/>
      <c r="R447" s="8"/>
      <c r="S447" s="8"/>
      <c r="T447" s="8"/>
      <c r="U447" s="8" t="str">
        <f>IF(Screening!$AB$16="No", "Ex","")</f>
        <v/>
      </c>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t="str">
        <f t="shared" si="6"/>
        <v/>
      </c>
    </row>
    <row r="448" spans="1:49" ht="27.6" x14ac:dyDescent="0.3">
      <c r="A448" s="8">
        <v>447</v>
      </c>
      <c r="B448" s="5" t="s">
        <v>864</v>
      </c>
      <c r="C448" s="5" t="s">
        <v>865</v>
      </c>
      <c r="D448" s="2" t="s">
        <v>866</v>
      </c>
      <c r="E448" s="21"/>
      <c r="F448" s="21"/>
      <c r="G448" s="21"/>
      <c r="H448" s="18"/>
      <c r="I448" s="8"/>
      <c r="J448" s="8"/>
      <c r="K448" s="8"/>
      <c r="L448" s="8"/>
      <c r="M448" s="8"/>
      <c r="N448" s="8"/>
      <c r="O448" s="8"/>
      <c r="P448" s="8"/>
      <c r="Q448" s="8"/>
      <c r="R448" s="8"/>
      <c r="S448" s="8"/>
      <c r="T448" s="8"/>
      <c r="U448" s="8" t="str">
        <f>IF(Screening!$AB$16="No", "Ex","")</f>
        <v/>
      </c>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t="str">
        <f t="shared" si="6"/>
        <v/>
      </c>
    </row>
    <row r="449" spans="1:49" x14ac:dyDescent="0.3">
      <c r="A449" s="8">
        <v>448</v>
      </c>
      <c r="B449" s="67" t="s">
        <v>867</v>
      </c>
      <c r="C449" s="66" t="s">
        <v>868</v>
      </c>
      <c r="D449" s="63" t="s">
        <v>869</v>
      </c>
      <c r="E449" s="64"/>
      <c r="F449" s="64"/>
      <c r="G449" s="21"/>
      <c r="H449" s="18"/>
      <c r="I449" s="8"/>
      <c r="J449" s="8"/>
      <c r="K449" s="8"/>
      <c r="L449" s="8"/>
      <c r="M449" s="8"/>
      <c r="N449" s="8"/>
      <c r="O449" s="8"/>
      <c r="P449" s="8"/>
      <c r="Q449" s="8"/>
      <c r="R449" s="8"/>
      <c r="S449" s="8"/>
      <c r="T449" s="8"/>
      <c r="U449" s="8" t="str">
        <f>IF(Screening!$AB$16="No", "Ex","")</f>
        <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t="str">
        <f t="shared" si="6"/>
        <v/>
      </c>
    </row>
    <row r="450" spans="1:49" ht="141.6" x14ac:dyDescent="0.3">
      <c r="A450" s="8">
        <v>449</v>
      </c>
      <c r="B450" s="5" t="s">
        <v>870</v>
      </c>
      <c r="C450" s="9" t="s">
        <v>1532</v>
      </c>
      <c r="D450" s="2" t="s">
        <v>871</v>
      </c>
      <c r="E450" s="21"/>
      <c r="F450" s="21"/>
      <c r="G450" s="21"/>
      <c r="H450" s="18"/>
      <c r="I450" s="8"/>
      <c r="J450" s="8"/>
      <c r="K450" s="8"/>
      <c r="L450" s="8"/>
      <c r="M450" s="8"/>
      <c r="N450" s="8"/>
      <c r="O450" s="8"/>
      <c r="P450" s="8"/>
      <c r="Q450" s="8"/>
      <c r="R450" s="8"/>
      <c r="S450" s="8"/>
      <c r="T450" s="8"/>
      <c r="U450" s="8" t="str">
        <f>IF(Screening!$AB$16="No", "Ex","")</f>
        <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t="str">
        <f t="shared" ref="AW450:AW513" si="7">IF(OR(I450="Ex",J450="Ex",K450="Ex",L450="Ex",M450="Ex",N450="Ex",O450="Ex",P450="Ex",Q450="Ex",R450="Ex",S450="Ex",T450="Ex",U450="Ex",V450="Ex",W450="Ex",X450="Ex",Y450="Ex",Z450="Ex",AA450="Ex",AB450="Ex",AC450="Ex",AD450="Ex",AE450="Ex",AF450="Ex",AG450="Ex",AH450="Ex",AI450="Ex",AJ450="Ex",AK450="Ex",AL450="Ex",AM450="Ex",AN450="Ex",AO450="Ex",AP450="Ex",AQ450="Ex",AR450="Ex",AS450="Ex",AT450="Ex",AU450="Ex",AV450="Ex"), "Ex","")</f>
        <v/>
      </c>
    </row>
    <row r="451" spans="1:49" x14ac:dyDescent="0.3">
      <c r="A451" s="8">
        <v>450</v>
      </c>
      <c r="B451" s="5" t="s">
        <v>872</v>
      </c>
      <c r="C451" s="5" t="s">
        <v>873</v>
      </c>
      <c r="D451" s="2" t="s">
        <v>874</v>
      </c>
      <c r="E451" s="21"/>
      <c r="F451" s="21"/>
      <c r="G451" s="21"/>
      <c r="H451" s="18"/>
      <c r="I451" s="8"/>
      <c r="J451" s="8"/>
      <c r="K451" s="8"/>
      <c r="L451" s="8"/>
      <c r="M451" s="8"/>
      <c r="N451" s="8"/>
      <c r="O451" s="8"/>
      <c r="P451" s="8"/>
      <c r="Q451" s="8"/>
      <c r="R451" s="8"/>
      <c r="S451" s="8"/>
      <c r="T451" s="8"/>
      <c r="U451" s="8" t="str">
        <f>IF(Screening!$AB$16="No", "Ex","")</f>
        <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t="str">
        <f t="shared" si="7"/>
        <v/>
      </c>
    </row>
    <row r="452" spans="1:49" x14ac:dyDescent="0.3">
      <c r="A452" s="8">
        <v>451</v>
      </c>
      <c r="B452" s="63" t="s">
        <v>875</v>
      </c>
      <c r="C452" s="66" t="s">
        <v>876</v>
      </c>
      <c r="D452" s="63" t="s">
        <v>877</v>
      </c>
      <c r="E452" s="64"/>
      <c r="F452" s="64"/>
      <c r="G452" s="21"/>
      <c r="H452" s="18"/>
      <c r="I452" s="8"/>
      <c r="J452" s="8"/>
      <c r="K452" s="8"/>
      <c r="L452" s="8"/>
      <c r="M452" s="8"/>
      <c r="N452" s="8"/>
      <c r="O452" s="8"/>
      <c r="P452" s="8"/>
      <c r="Q452" s="8"/>
      <c r="R452" s="8"/>
      <c r="S452" s="8"/>
      <c r="T452" s="8"/>
      <c r="U452" s="8" t="str">
        <f>IF(Screening!$AB$16="No", "Ex","")</f>
        <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t="str">
        <f t="shared" si="7"/>
        <v/>
      </c>
    </row>
    <row r="453" spans="1:49" ht="82.8" x14ac:dyDescent="0.3">
      <c r="A453" s="8">
        <v>452</v>
      </c>
      <c r="B453" s="2" t="s">
        <v>878</v>
      </c>
      <c r="C453" s="5" t="s">
        <v>1209</v>
      </c>
      <c r="D453" s="2" t="s">
        <v>879</v>
      </c>
      <c r="E453" s="21"/>
      <c r="F453" s="21"/>
      <c r="G453" s="21"/>
      <c r="H453" s="18"/>
      <c r="I453" s="8"/>
      <c r="J453" s="8"/>
      <c r="K453" s="8"/>
      <c r="L453" s="8"/>
      <c r="M453" s="8"/>
      <c r="N453" s="8"/>
      <c r="O453" s="8"/>
      <c r="P453" s="8"/>
      <c r="Q453" s="8"/>
      <c r="R453" s="8"/>
      <c r="S453" s="8"/>
      <c r="T453" s="8"/>
      <c r="U453" s="8" t="str">
        <f>IF(Screening!$AB$16="No", "Ex","")</f>
        <v/>
      </c>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t="str">
        <f t="shared" si="7"/>
        <v/>
      </c>
    </row>
    <row r="454" spans="1:49" ht="41.4" x14ac:dyDescent="0.3">
      <c r="A454" s="8">
        <v>453</v>
      </c>
      <c r="B454" s="2" t="s">
        <v>880</v>
      </c>
      <c r="C454" s="5" t="s">
        <v>881</v>
      </c>
      <c r="D454" s="2" t="s">
        <v>882</v>
      </c>
      <c r="E454" s="21"/>
      <c r="F454" s="21"/>
      <c r="G454" s="21"/>
      <c r="H454" s="18"/>
      <c r="I454" s="8"/>
      <c r="J454" s="8"/>
      <c r="K454" s="8"/>
      <c r="L454" s="8"/>
      <c r="M454" s="8"/>
      <c r="N454" s="8"/>
      <c r="O454" s="8"/>
      <c r="P454" s="8"/>
      <c r="Q454" s="8"/>
      <c r="R454" s="8"/>
      <c r="S454" s="8"/>
      <c r="T454" s="8"/>
      <c r="U454" s="8" t="str">
        <f>IF(Screening!$AB$16="No", "Ex","")</f>
        <v/>
      </c>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t="str">
        <f t="shared" si="7"/>
        <v/>
      </c>
    </row>
    <row r="455" spans="1:49" ht="27.6" x14ac:dyDescent="0.3">
      <c r="A455" s="8">
        <v>454</v>
      </c>
      <c r="B455" s="2" t="s">
        <v>883</v>
      </c>
      <c r="C455" s="5" t="s">
        <v>884</v>
      </c>
      <c r="D455" s="2" t="s">
        <v>885</v>
      </c>
      <c r="E455" s="21"/>
      <c r="F455" s="21"/>
      <c r="G455" s="21"/>
      <c r="H455" s="18"/>
      <c r="I455" s="8"/>
      <c r="J455" s="8"/>
      <c r="K455" s="8"/>
      <c r="L455" s="8"/>
      <c r="M455" s="8"/>
      <c r="N455" s="8"/>
      <c r="O455" s="8"/>
      <c r="P455" s="8"/>
      <c r="Q455" s="8"/>
      <c r="R455" s="8"/>
      <c r="S455" s="8"/>
      <c r="T455" s="8"/>
      <c r="U455" s="8" t="str">
        <f>IF(Screening!$AB$16="No", "Ex","")</f>
        <v/>
      </c>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t="str">
        <f t="shared" si="7"/>
        <v/>
      </c>
    </row>
    <row r="456" spans="1:49" ht="27.6" x14ac:dyDescent="0.3">
      <c r="A456" s="8">
        <v>455</v>
      </c>
      <c r="B456" s="2" t="s">
        <v>886</v>
      </c>
      <c r="C456" s="5" t="s">
        <v>887</v>
      </c>
      <c r="D456" s="2" t="s">
        <v>888</v>
      </c>
      <c r="E456" s="21"/>
      <c r="F456" s="21"/>
      <c r="G456" s="21"/>
      <c r="H456" s="18"/>
      <c r="I456" s="8"/>
      <c r="J456" s="8"/>
      <c r="K456" s="8"/>
      <c r="L456" s="8"/>
      <c r="M456" s="8"/>
      <c r="N456" s="8"/>
      <c r="O456" s="8"/>
      <c r="P456" s="8"/>
      <c r="Q456" s="8"/>
      <c r="R456" s="8"/>
      <c r="S456" s="8"/>
      <c r="T456" s="8"/>
      <c r="U456" s="8" t="str">
        <f>IF(Screening!$AB$16="No", "Ex","")</f>
        <v/>
      </c>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t="str">
        <f t="shared" si="7"/>
        <v/>
      </c>
    </row>
    <row r="457" spans="1:49" ht="41.4" x14ac:dyDescent="0.3">
      <c r="A457" s="8">
        <v>456</v>
      </c>
      <c r="B457" s="2" t="s">
        <v>889</v>
      </c>
      <c r="C457" s="5" t="s">
        <v>890</v>
      </c>
      <c r="D457" s="2" t="s">
        <v>891</v>
      </c>
      <c r="E457" s="21"/>
      <c r="F457" s="21"/>
      <c r="G457" s="21"/>
      <c r="H457" s="18"/>
      <c r="I457" s="8"/>
      <c r="J457" s="8"/>
      <c r="K457" s="8"/>
      <c r="L457" s="8"/>
      <c r="M457" s="8"/>
      <c r="N457" s="8"/>
      <c r="O457" s="8"/>
      <c r="P457" s="8"/>
      <c r="Q457" s="8"/>
      <c r="R457" s="8"/>
      <c r="S457" s="8"/>
      <c r="T457" s="8"/>
      <c r="U457" s="8" t="str">
        <f>IF(Screening!$AB$16="No", "Ex","")</f>
        <v/>
      </c>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t="str">
        <f t="shared" si="7"/>
        <v/>
      </c>
    </row>
    <row r="458" spans="1:49" x14ac:dyDescent="0.3">
      <c r="A458" s="8">
        <v>457</v>
      </c>
      <c r="B458" s="2" t="s">
        <v>892</v>
      </c>
      <c r="C458" s="5" t="s">
        <v>893</v>
      </c>
      <c r="D458" s="2" t="s">
        <v>894</v>
      </c>
      <c r="E458" s="21"/>
      <c r="F458" s="21"/>
      <c r="G458" s="21"/>
      <c r="H458" s="18"/>
      <c r="I458" s="8"/>
      <c r="J458" s="8"/>
      <c r="K458" s="8"/>
      <c r="L458" s="8"/>
      <c r="M458" s="8"/>
      <c r="N458" s="8"/>
      <c r="O458" s="8"/>
      <c r="P458" s="8"/>
      <c r="Q458" s="8"/>
      <c r="R458" s="8"/>
      <c r="S458" s="8"/>
      <c r="T458" s="8"/>
      <c r="U458" s="8" t="str">
        <f>IF(Screening!$AB$16="No", "Ex","")</f>
        <v/>
      </c>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t="str">
        <f t="shared" si="7"/>
        <v/>
      </c>
    </row>
    <row r="459" spans="1:49" x14ac:dyDescent="0.3">
      <c r="A459" s="8">
        <v>458</v>
      </c>
      <c r="B459" s="2" t="s">
        <v>895</v>
      </c>
      <c r="C459" s="5" t="s">
        <v>896</v>
      </c>
      <c r="D459" s="2" t="s">
        <v>897</v>
      </c>
      <c r="E459" s="21"/>
      <c r="F459" s="21"/>
      <c r="G459" s="21"/>
      <c r="H459" s="18"/>
      <c r="I459" s="8"/>
      <c r="J459" s="8"/>
      <c r="K459" s="8"/>
      <c r="L459" s="8"/>
      <c r="M459" s="8"/>
      <c r="N459" s="8"/>
      <c r="O459" s="8"/>
      <c r="P459" s="8"/>
      <c r="Q459" s="8"/>
      <c r="R459" s="8"/>
      <c r="S459" s="8"/>
      <c r="T459" s="8"/>
      <c r="U459" s="8" t="str">
        <f>IF(Screening!$AB$16="No", "Ex","")</f>
        <v/>
      </c>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t="str">
        <f t="shared" si="7"/>
        <v/>
      </c>
    </row>
    <row r="460" spans="1:49" ht="27.6" x14ac:dyDescent="0.3">
      <c r="A460" s="8">
        <v>459</v>
      </c>
      <c r="B460" s="2" t="s">
        <v>898</v>
      </c>
      <c r="C460" s="5" t="s">
        <v>899</v>
      </c>
      <c r="D460" s="2" t="s">
        <v>900</v>
      </c>
      <c r="E460" s="21"/>
      <c r="F460" s="21"/>
      <c r="G460" s="21"/>
      <c r="H460" s="18"/>
      <c r="I460" s="8"/>
      <c r="J460" s="8"/>
      <c r="K460" s="8"/>
      <c r="L460" s="8"/>
      <c r="M460" s="8"/>
      <c r="N460" s="8"/>
      <c r="O460" s="8"/>
      <c r="P460" s="8"/>
      <c r="Q460" s="8"/>
      <c r="R460" s="8"/>
      <c r="S460" s="8"/>
      <c r="T460" s="8"/>
      <c r="U460" s="8" t="str">
        <f>IF(Screening!$AB$16="No", "Ex","")</f>
        <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t="str">
        <f t="shared" si="7"/>
        <v/>
      </c>
    </row>
    <row r="461" spans="1:49" x14ac:dyDescent="0.3">
      <c r="A461" s="8">
        <v>460</v>
      </c>
      <c r="B461" s="2" t="s">
        <v>901</v>
      </c>
      <c r="C461" s="5" t="s">
        <v>902</v>
      </c>
      <c r="D461" s="2" t="s">
        <v>903</v>
      </c>
      <c r="E461" s="21"/>
      <c r="F461" s="21"/>
      <c r="G461" s="21"/>
      <c r="H461" s="18"/>
      <c r="I461" s="8"/>
      <c r="J461" s="8"/>
      <c r="K461" s="8"/>
      <c r="L461" s="8"/>
      <c r="M461" s="8"/>
      <c r="N461" s="8"/>
      <c r="O461" s="8"/>
      <c r="P461" s="8"/>
      <c r="Q461" s="8"/>
      <c r="R461" s="8"/>
      <c r="S461" s="8"/>
      <c r="T461" s="8"/>
      <c r="U461" s="8" t="str">
        <f>IF(Screening!$AB$16="No", "Ex","")</f>
        <v/>
      </c>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t="str">
        <f t="shared" si="7"/>
        <v/>
      </c>
    </row>
    <row r="462" spans="1:49" ht="27.6" x14ac:dyDescent="0.3">
      <c r="A462" s="8">
        <v>461</v>
      </c>
      <c r="B462" s="2" t="s">
        <v>904</v>
      </c>
      <c r="C462" s="5" t="s">
        <v>905</v>
      </c>
      <c r="D462" s="2" t="s">
        <v>906</v>
      </c>
      <c r="E462" s="21"/>
      <c r="F462" s="21"/>
      <c r="G462" s="21"/>
      <c r="H462" s="18"/>
      <c r="I462" s="8"/>
      <c r="J462" s="8"/>
      <c r="K462" s="8"/>
      <c r="L462" s="8"/>
      <c r="M462" s="8"/>
      <c r="N462" s="8"/>
      <c r="O462" s="8"/>
      <c r="P462" s="8"/>
      <c r="Q462" s="8"/>
      <c r="R462" s="8"/>
      <c r="S462" s="8"/>
      <c r="T462" s="8"/>
      <c r="U462" s="8" t="str">
        <f>IF(Screening!$AB$16="No", "Ex","")</f>
        <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t="str">
        <f t="shared" si="7"/>
        <v/>
      </c>
    </row>
    <row r="463" spans="1:49" ht="27.6" x14ac:dyDescent="0.3">
      <c r="A463" s="8">
        <v>462</v>
      </c>
      <c r="B463" s="2" t="s">
        <v>907</v>
      </c>
      <c r="C463" s="5" t="s">
        <v>908</v>
      </c>
      <c r="D463" s="2" t="s">
        <v>909</v>
      </c>
      <c r="E463" s="21"/>
      <c r="F463" s="21"/>
      <c r="G463" s="21"/>
      <c r="H463" s="18"/>
      <c r="I463" s="8"/>
      <c r="J463" s="8"/>
      <c r="K463" s="8"/>
      <c r="L463" s="8"/>
      <c r="M463" s="8"/>
      <c r="N463" s="8"/>
      <c r="O463" s="8"/>
      <c r="P463" s="8"/>
      <c r="Q463" s="8"/>
      <c r="R463" s="8"/>
      <c r="S463" s="8"/>
      <c r="T463" s="8"/>
      <c r="U463" s="8" t="str">
        <f>IF(Screening!$AB$16="No", "Ex","")</f>
        <v/>
      </c>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t="str">
        <f t="shared" si="7"/>
        <v/>
      </c>
    </row>
    <row r="464" spans="1:49" ht="124.2" x14ac:dyDescent="0.3">
      <c r="A464" s="8">
        <v>463</v>
      </c>
      <c r="B464" s="5" t="s">
        <v>910</v>
      </c>
      <c r="C464" s="10" t="s">
        <v>1210</v>
      </c>
      <c r="D464" s="2" t="s">
        <v>911</v>
      </c>
      <c r="E464" s="21"/>
      <c r="F464" s="21"/>
      <c r="G464" s="21"/>
      <c r="H464" s="18"/>
      <c r="I464" s="8"/>
      <c r="J464" s="8"/>
      <c r="K464" s="8"/>
      <c r="L464" s="8"/>
      <c r="M464" s="8"/>
      <c r="N464" s="8"/>
      <c r="O464" s="8"/>
      <c r="P464" s="8"/>
      <c r="Q464" s="8"/>
      <c r="R464" s="8"/>
      <c r="S464" s="8"/>
      <c r="T464" s="8"/>
      <c r="U464" s="8" t="str">
        <f>IF(Screening!$AB$16="No", "Ex","")</f>
        <v/>
      </c>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t="str">
        <f t="shared" si="7"/>
        <v/>
      </c>
    </row>
    <row r="465" spans="1:49" ht="41.4" x14ac:dyDescent="0.3">
      <c r="A465" s="8">
        <v>464</v>
      </c>
      <c r="B465" s="5" t="s">
        <v>912</v>
      </c>
      <c r="C465" s="5" t="s">
        <v>1551</v>
      </c>
      <c r="D465" s="2" t="s">
        <v>913</v>
      </c>
      <c r="E465" s="21"/>
      <c r="F465" s="21"/>
      <c r="G465" s="21"/>
      <c r="H465" s="18"/>
      <c r="I465" s="8"/>
      <c r="J465" s="8"/>
      <c r="K465" s="8"/>
      <c r="L465" s="8"/>
      <c r="M465" s="8"/>
      <c r="N465" s="8"/>
      <c r="O465" s="8"/>
      <c r="P465" s="8"/>
      <c r="Q465" s="8"/>
      <c r="R465" s="8"/>
      <c r="S465" s="8"/>
      <c r="T465" s="8"/>
      <c r="U465" s="8" t="str">
        <f>IF(Screening!$AB$16="No", "Ex","")</f>
        <v/>
      </c>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t="str">
        <f t="shared" si="7"/>
        <v/>
      </c>
    </row>
    <row r="466" spans="1:49" ht="41.4" x14ac:dyDescent="0.3">
      <c r="A466" s="8">
        <v>465</v>
      </c>
      <c r="B466" s="5" t="s">
        <v>914</v>
      </c>
      <c r="C466" s="5" t="s">
        <v>1550</v>
      </c>
      <c r="D466" s="2" t="s">
        <v>915</v>
      </c>
      <c r="E466" s="21"/>
      <c r="F466" s="21"/>
      <c r="G466" s="21"/>
      <c r="H466" s="18"/>
      <c r="I466" s="8"/>
      <c r="J466" s="8"/>
      <c r="K466" s="8"/>
      <c r="L466" s="8"/>
      <c r="M466" s="8"/>
      <c r="N466" s="8"/>
      <c r="O466" s="8"/>
      <c r="P466" s="8"/>
      <c r="Q466" s="8"/>
      <c r="R466" s="8"/>
      <c r="S466" s="8"/>
      <c r="T466" s="8"/>
      <c r="U466" s="8" t="str">
        <f>IF(Screening!$AB$16="No", "Ex","")</f>
        <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t="str">
        <f t="shared" si="7"/>
        <v/>
      </c>
    </row>
    <row r="467" spans="1:49" ht="69" x14ac:dyDescent="0.3">
      <c r="A467" s="8">
        <v>466</v>
      </c>
      <c r="B467" s="5" t="s">
        <v>916</v>
      </c>
      <c r="C467" s="5" t="s">
        <v>1549</v>
      </c>
      <c r="D467" s="2" t="s">
        <v>917</v>
      </c>
      <c r="E467" s="21"/>
      <c r="F467" s="21"/>
      <c r="G467" s="21"/>
      <c r="H467" s="18"/>
      <c r="I467" s="8"/>
      <c r="J467" s="8"/>
      <c r="K467" s="8"/>
      <c r="L467" s="8"/>
      <c r="M467" s="8"/>
      <c r="N467" s="8"/>
      <c r="O467" s="8"/>
      <c r="P467" s="8"/>
      <c r="Q467" s="8"/>
      <c r="R467" s="8"/>
      <c r="S467" s="8"/>
      <c r="T467" s="8"/>
      <c r="U467" s="8" t="str">
        <f>IF(Screening!$AB$16="No", "Ex","")</f>
        <v/>
      </c>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t="str">
        <f t="shared" si="7"/>
        <v/>
      </c>
    </row>
    <row r="468" spans="1:49" ht="69" x14ac:dyDescent="0.3">
      <c r="A468" s="8">
        <v>467</v>
      </c>
      <c r="B468" s="5" t="s">
        <v>918</v>
      </c>
      <c r="C468" s="5" t="s">
        <v>1548</v>
      </c>
      <c r="D468" s="2" t="s">
        <v>919</v>
      </c>
      <c r="E468" s="21"/>
      <c r="F468" s="21"/>
      <c r="G468" s="21"/>
      <c r="H468" s="18"/>
      <c r="I468" s="8"/>
      <c r="J468" s="8"/>
      <c r="K468" s="8"/>
      <c r="L468" s="8"/>
      <c r="M468" s="8"/>
      <c r="N468" s="8"/>
      <c r="O468" s="8"/>
      <c r="P468" s="8"/>
      <c r="Q468" s="8"/>
      <c r="R468" s="8"/>
      <c r="S468" s="8"/>
      <c r="T468" s="8"/>
      <c r="U468" s="8" t="str">
        <f>IF(Screening!$AB$16="No", "Ex","")</f>
        <v/>
      </c>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t="str">
        <f t="shared" si="7"/>
        <v/>
      </c>
    </row>
    <row r="469" spans="1:49" ht="82.8" x14ac:dyDescent="0.3">
      <c r="A469" s="8">
        <v>468</v>
      </c>
      <c r="B469" s="5" t="s">
        <v>920</v>
      </c>
      <c r="C469" s="5" t="s">
        <v>1547</v>
      </c>
      <c r="D469" s="2" t="s">
        <v>921</v>
      </c>
      <c r="E469" s="21"/>
      <c r="F469" s="21"/>
      <c r="G469" s="21"/>
      <c r="H469" s="18"/>
      <c r="I469" s="8"/>
      <c r="J469" s="8"/>
      <c r="K469" s="8"/>
      <c r="L469" s="8"/>
      <c r="M469" s="8"/>
      <c r="N469" s="8"/>
      <c r="O469" s="8"/>
      <c r="P469" s="8"/>
      <c r="Q469" s="8"/>
      <c r="R469" s="8"/>
      <c r="S469" s="8"/>
      <c r="T469" s="8"/>
      <c r="U469" s="8" t="str">
        <f>IF(Screening!$AB$16="No", "Ex","")</f>
        <v/>
      </c>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t="str">
        <f t="shared" si="7"/>
        <v/>
      </c>
    </row>
    <row r="470" spans="1:49" ht="41.4" x14ac:dyDescent="0.3">
      <c r="A470" s="8">
        <v>469</v>
      </c>
      <c r="B470" s="5" t="s">
        <v>922</v>
      </c>
      <c r="C470" s="5" t="s">
        <v>923</v>
      </c>
      <c r="D470" s="2" t="s">
        <v>924</v>
      </c>
      <c r="E470" s="21"/>
      <c r="F470" s="21"/>
      <c r="G470" s="21"/>
      <c r="H470" s="18"/>
      <c r="I470" s="8"/>
      <c r="J470" s="8"/>
      <c r="K470" s="8"/>
      <c r="L470" s="8"/>
      <c r="M470" s="8"/>
      <c r="N470" s="8"/>
      <c r="O470" s="8"/>
      <c r="P470" s="8"/>
      <c r="Q470" s="8"/>
      <c r="R470" s="8"/>
      <c r="S470" s="8"/>
      <c r="T470" s="8"/>
      <c r="U470" s="8" t="str">
        <f>IF(Screening!$AB$16="No", "Ex","")</f>
        <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t="str">
        <f t="shared" si="7"/>
        <v/>
      </c>
    </row>
    <row r="471" spans="1:49" ht="27.6" x14ac:dyDescent="0.3">
      <c r="A471" s="8">
        <v>470</v>
      </c>
      <c r="B471" s="5" t="s">
        <v>925</v>
      </c>
      <c r="C471" s="5" t="s">
        <v>926</v>
      </c>
      <c r="D471" s="2" t="s">
        <v>927</v>
      </c>
      <c r="E471" s="21"/>
      <c r="F471" s="21"/>
      <c r="G471" s="21"/>
      <c r="H471" s="18"/>
      <c r="I471" s="8"/>
      <c r="J471" s="8"/>
      <c r="K471" s="8"/>
      <c r="L471" s="8"/>
      <c r="M471" s="8"/>
      <c r="N471" s="8"/>
      <c r="O471" s="8"/>
      <c r="P471" s="8"/>
      <c r="Q471" s="8"/>
      <c r="R471" s="8"/>
      <c r="S471" s="8"/>
      <c r="T471" s="8"/>
      <c r="U471" s="8" t="str">
        <f>IF(Screening!$AB$16="No", "Ex","")</f>
        <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t="str">
        <f t="shared" si="7"/>
        <v/>
      </c>
    </row>
    <row r="472" spans="1:49" x14ac:dyDescent="0.3">
      <c r="A472" s="8">
        <v>471</v>
      </c>
      <c r="B472" s="67" t="s">
        <v>928</v>
      </c>
      <c r="C472" s="66" t="s">
        <v>929</v>
      </c>
      <c r="D472" s="63" t="s">
        <v>930</v>
      </c>
      <c r="E472" s="64"/>
      <c r="F472" s="64"/>
      <c r="G472" s="21"/>
      <c r="H472" s="18"/>
      <c r="I472" s="8"/>
      <c r="J472" s="8"/>
      <c r="K472" s="8"/>
      <c r="L472" s="8"/>
      <c r="M472" s="8"/>
      <c r="N472" s="8"/>
      <c r="O472" s="8"/>
      <c r="P472" s="8"/>
      <c r="Q472" s="8"/>
      <c r="R472" s="8"/>
      <c r="S472" s="8"/>
      <c r="T472" s="8"/>
      <c r="U472" s="8" t="str">
        <f>IF(Screening!$AB$16="No", "Ex","")</f>
        <v/>
      </c>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t="str">
        <f t="shared" si="7"/>
        <v/>
      </c>
    </row>
    <row r="473" spans="1:49" x14ac:dyDescent="0.3">
      <c r="A473" s="8">
        <v>472</v>
      </c>
      <c r="B473" s="67" t="s">
        <v>931</v>
      </c>
      <c r="C473" s="66" t="s">
        <v>932</v>
      </c>
      <c r="D473" s="63" t="s">
        <v>933</v>
      </c>
      <c r="E473" s="64"/>
      <c r="F473" s="64"/>
      <c r="G473" s="21"/>
      <c r="H473" s="18"/>
      <c r="I473" s="8"/>
      <c r="J473" s="8"/>
      <c r="K473" s="8"/>
      <c r="L473" s="8"/>
      <c r="M473" s="8"/>
      <c r="N473" s="8"/>
      <c r="O473" s="8"/>
      <c r="P473" s="8"/>
      <c r="Q473" s="8"/>
      <c r="R473" s="8"/>
      <c r="S473" s="8"/>
      <c r="T473" s="8"/>
      <c r="U473" s="8" t="str">
        <f>IF(Screening!$AB$16="No", "Ex","")</f>
        <v/>
      </c>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t="str">
        <f t="shared" si="7"/>
        <v/>
      </c>
    </row>
    <row r="474" spans="1:49" x14ac:dyDescent="0.3">
      <c r="A474" s="8">
        <v>473</v>
      </c>
      <c r="B474" s="67" t="s">
        <v>934</v>
      </c>
      <c r="C474" s="66" t="s">
        <v>1546</v>
      </c>
      <c r="D474" s="63" t="s">
        <v>935</v>
      </c>
      <c r="E474" s="64"/>
      <c r="F474" s="64"/>
      <c r="G474" s="21"/>
      <c r="H474" s="18"/>
      <c r="I474" s="8"/>
      <c r="J474" s="8"/>
      <c r="K474" s="8"/>
      <c r="L474" s="8"/>
      <c r="M474" s="8"/>
      <c r="N474" s="8"/>
      <c r="O474" s="8"/>
      <c r="P474" s="8"/>
      <c r="Q474" s="8"/>
      <c r="R474" s="8"/>
      <c r="S474" s="8"/>
      <c r="T474" s="8"/>
      <c r="U474" s="8" t="str">
        <f>IF(Screening!$AB$16="No", "Ex","")</f>
        <v/>
      </c>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t="str">
        <f t="shared" si="7"/>
        <v/>
      </c>
    </row>
    <row r="475" spans="1:49" ht="27.6" x14ac:dyDescent="0.3">
      <c r="A475" s="8">
        <v>474</v>
      </c>
      <c r="B475" s="5" t="s">
        <v>936</v>
      </c>
      <c r="C475" s="5" t="s">
        <v>937</v>
      </c>
      <c r="D475" s="2" t="s">
        <v>938</v>
      </c>
      <c r="E475" s="21"/>
      <c r="F475" s="21"/>
      <c r="G475" s="21"/>
      <c r="H475" s="18"/>
      <c r="I475" s="8"/>
      <c r="J475" s="8"/>
      <c r="K475" s="8"/>
      <c r="L475" s="8"/>
      <c r="M475" s="8"/>
      <c r="N475" s="8"/>
      <c r="O475" s="8"/>
      <c r="P475" s="8"/>
      <c r="Q475" s="8"/>
      <c r="R475" s="8"/>
      <c r="S475" s="8"/>
      <c r="T475" s="8"/>
      <c r="U475" s="8" t="str">
        <f>IF(Screening!$AB$16="No", "Ex","")</f>
        <v/>
      </c>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t="str">
        <f t="shared" si="7"/>
        <v/>
      </c>
    </row>
    <row r="476" spans="1:49" ht="55.2" x14ac:dyDescent="0.3">
      <c r="A476" s="8">
        <v>475</v>
      </c>
      <c r="B476" s="5" t="s">
        <v>939</v>
      </c>
      <c r="C476" s="5" t="s">
        <v>940</v>
      </c>
      <c r="D476" s="2" t="s">
        <v>941</v>
      </c>
      <c r="E476" s="21"/>
      <c r="F476" s="21"/>
      <c r="G476" s="21"/>
      <c r="H476" s="18"/>
      <c r="I476" s="8"/>
      <c r="J476" s="8"/>
      <c r="K476" s="8"/>
      <c r="L476" s="8"/>
      <c r="M476" s="8"/>
      <c r="N476" s="8"/>
      <c r="O476" s="8"/>
      <c r="P476" s="8"/>
      <c r="Q476" s="8"/>
      <c r="R476" s="8"/>
      <c r="S476" s="8"/>
      <c r="T476" s="8"/>
      <c r="U476" s="8" t="str">
        <f>IF(Screening!$AB$16="No", "Ex","")</f>
        <v/>
      </c>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t="str">
        <f t="shared" si="7"/>
        <v/>
      </c>
    </row>
    <row r="477" spans="1:49" ht="27.6" x14ac:dyDescent="0.3">
      <c r="A477" s="8">
        <v>476</v>
      </c>
      <c r="B477" s="5" t="s">
        <v>942</v>
      </c>
      <c r="C477" s="5" t="s">
        <v>943</v>
      </c>
      <c r="D477" s="2" t="s">
        <v>944</v>
      </c>
      <c r="E477" s="21"/>
      <c r="F477" s="21"/>
      <c r="G477" s="21"/>
      <c r="H477" s="18"/>
      <c r="I477" s="8"/>
      <c r="J477" s="8"/>
      <c r="K477" s="8"/>
      <c r="L477" s="8"/>
      <c r="M477" s="8"/>
      <c r="N477" s="8"/>
      <c r="O477" s="8"/>
      <c r="P477" s="8"/>
      <c r="Q477" s="8"/>
      <c r="R477" s="8"/>
      <c r="S477" s="8"/>
      <c r="T477" s="8"/>
      <c r="U477" s="8" t="str">
        <f>IF(Screening!$AB$16="No", "Ex","")</f>
        <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t="str">
        <f t="shared" si="7"/>
        <v/>
      </c>
    </row>
    <row r="478" spans="1:49" x14ac:dyDescent="0.3">
      <c r="A478" s="8">
        <v>477</v>
      </c>
      <c r="B478" s="5" t="s">
        <v>945</v>
      </c>
      <c r="C478" s="5" t="s">
        <v>946</v>
      </c>
      <c r="D478" s="2" t="s">
        <v>947</v>
      </c>
      <c r="E478" s="21"/>
      <c r="F478" s="21"/>
      <c r="G478" s="21"/>
      <c r="H478" s="18"/>
      <c r="I478" s="8"/>
      <c r="J478" s="8"/>
      <c r="K478" s="8"/>
      <c r="L478" s="8"/>
      <c r="M478" s="8"/>
      <c r="N478" s="8"/>
      <c r="O478" s="8"/>
      <c r="P478" s="8"/>
      <c r="Q478" s="8"/>
      <c r="R478" s="8"/>
      <c r="S478" s="8"/>
      <c r="T478" s="8"/>
      <c r="U478" s="8" t="str">
        <f>IF(Screening!$AB$16="No", "Ex","")</f>
        <v/>
      </c>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t="str">
        <f t="shared" si="7"/>
        <v/>
      </c>
    </row>
    <row r="479" spans="1:49" x14ac:dyDescent="0.3">
      <c r="A479" s="8">
        <v>478</v>
      </c>
      <c r="B479" s="5" t="s">
        <v>948</v>
      </c>
      <c r="C479" s="5" t="s">
        <v>949</v>
      </c>
      <c r="D479" s="2" t="s">
        <v>950</v>
      </c>
      <c r="E479" s="21"/>
      <c r="F479" s="21"/>
      <c r="G479" s="21"/>
      <c r="H479" s="18"/>
      <c r="I479" s="8"/>
      <c r="J479" s="8"/>
      <c r="K479" s="8"/>
      <c r="L479" s="8"/>
      <c r="M479" s="8"/>
      <c r="N479" s="8"/>
      <c r="O479" s="8"/>
      <c r="P479" s="8"/>
      <c r="Q479" s="8"/>
      <c r="R479" s="8"/>
      <c r="S479" s="8"/>
      <c r="T479" s="8"/>
      <c r="U479" s="8" t="str">
        <f>IF(Screening!$AB$16="No", "Ex","")</f>
        <v/>
      </c>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t="str">
        <f t="shared" si="7"/>
        <v/>
      </c>
    </row>
    <row r="480" spans="1:49" ht="27.6" x14ac:dyDescent="0.3">
      <c r="A480" s="8">
        <v>479</v>
      </c>
      <c r="B480" s="5" t="s">
        <v>951</v>
      </c>
      <c r="C480" s="5" t="s">
        <v>952</v>
      </c>
      <c r="D480" s="2" t="s">
        <v>953</v>
      </c>
      <c r="E480" s="21"/>
      <c r="F480" s="21"/>
      <c r="G480" s="21"/>
      <c r="H480" s="18"/>
      <c r="I480" s="8"/>
      <c r="J480" s="8"/>
      <c r="K480" s="8"/>
      <c r="L480" s="8"/>
      <c r="M480" s="8"/>
      <c r="N480" s="8"/>
      <c r="O480" s="8"/>
      <c r="P480" s="8"/>
      <c r="Q480" s="8"/>
      <c r="R480" s="8"/>
      <c r="S480" s="8"/>
      <c r="T480" s="8"/>
      <c r="U480" s="8" t="str">
        <f>IF(Screening!$AB$16="No", "Ex","")</f>
        <v/>
      </c>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t="str">
        <f t="shared" si="7"/>
        <v/>
      </c>
    </row>
    <row r="481" spans="1:49" ht="28.8" x14ac:dyDescent="0.3">
      <c r="A481" s="8">
        <v>480</v>
      </c>
      <c r="B481" s="5" t="s">
        <v>954</v>
      </c>
      <c r="C481" s="5" t="s">
        <v>1390</v>
      </c>
      <c r="D481" s="2" t="s">
        <v>955</v>
      </c>
      <c r="E481" s="21"/>
      <c r="F481" s="21"/>
      <c r="G481" s="21"/>
      <c r="H481" s="18"/>
      <c r="I481" s="8"/>
      <c r="J481" s="8"/>
      <c r="K481" s="8"/>
      <c r="L481" s="8"/>
      <c r="M481" s="8"/>
      <c r="N481" s="8"/>
      <c r="O481" s="8"/>
      <c r="P481" s="8"/>
      <c r="Q481" s="8"/>
      <c r="R481" s="8"/>
      <c r="S481" s="8"/>
      <c r="T481" s="8"/>
      <c r="U481" s="8" t="str">
        <f>IF(Screening!$AB$16="No", "Ex","")</f>
        <v/>
      </c>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t="str">
        <f t="shared" si="7"/>
        <v/>
      </c>
    </row>
    <row r="482" spans="1:49" ht="41.4" x14ac:dyDescent="0.3">
      <c r="A482" s="8">
        <v>481</v>
      </c>
      <c r="B482" s="5" t="s">
        <v>956</v>
      </c>
      <c r="C482" s="5" t="s">
        <v>1545</v>
      </c>
      <c r="D482" s="2" t="s">
        <v>957</v>
      </c>
      <c r="E482" s="21"/>
      <c r="F482" s="21"/>
      <c r="G482" s="21"/>
      <c r="H482" s="18"/>
      <c r="I482" s="8"/>
      <c r="J482" s="8"/>
      <c r="K482" s="8"/>
      <c r="L482" s="8"/>
      <c r="M482" s="8"/>
      <c r="N482" s="8"/>
      <c r="O482" s="8"/>
      <c r="P482" s="8"/>
      <c r="Q482" s="8"/>
      <c r="R482" s="8"/>
      <c r="S482" s="8"/>
      <c r="T482" s="8"/>
      <c r="U482" s="8" t="str">
        <f>IF(Screening!$AB$16="No", "Ex","")</f>
        <v/>
      </c>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t="str">
        <f t="shared" si="7"/>
        <v/>
      </c>
    </row>
    <row r="483" spans="1:49" ht="41.4" x14ac:dyDescent="0.3">
      <c r="A483" s="8">
        <v>482</v>
      </c>
      <c r="B483" s="5" t="s">
        <v>958</v>
      </c>
      <c r="C483" s="5" t="s">
        <v>959</v>
      </c>
      <c r="D483" s="2" t="s">
        <v>960</v>
      </c>
      <c r="E483" s="21"/>
      <c r="F483" s="21"/>
      <c r="G483" s="21"/>
      <c r="H483" s="18"/>
      <c r="I483" s="8"/>
      <c r="J483" s="8"/>
      <c r="K483" s="8"/>
      <c r="L483" s="8"/>
      <c r="M483" s="8"/>
      <c r="N483" s="8"/>
      <c r="O483" s="8"/>
      <c r="P483" s="8"/>
      <c r="Q483" s="8"/>
      <c r="R483" s="8"/>
      <c r="S483" s="8"/>
      <c r="T483" s="8"/>
      <c r="U483" s="8" t="str">
        <f>IF(Screening!$AB$16="No", "Ex","")</f>
        <v/>
      </c>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t="str">
        <f t="shared" si="7"/>
        <v/>
      </c>
    </row>
    <row r="484" spans="1:49" ht="41.4" x14ac:dyDescent="0.3">
      <c r="A484" s="8">
        <v>483</v>
      </c>
      <c r="B484" s="5" t="s">
        <v>961</v>
      </c>
      <c r="C484" s="5" t="s">
        <v>962</v>
      </c>
      <c r="D484" s="2" t="s">
        <v>963</v>
      </c>
      <c r="E484" s="21"/>
      <c r="F484" s="21"/>
      <c r="G484" s="21"/>
      <c r="H484" s="18"/>
      <c r="I484" s="8"/>
      <c r="J484" s="8"/>
      <c r="K484" s="8"/>
      <c r="L484" s="8"/>
      <c r="M484" s="8"/>
      <c r="N484" s="8"/>
      <c r="O484" s="8"/>
      <c r="P484" s="8"/>
      <c r="Q484" s="8"/>
      <c r="R484" s="8"/>
      <c r="S484" s="8"/>
      <c r="T484" s="8"/>
      <c r="U484" s="8" t="str">
        <f>IF(Screening!$AB$16="No", "Ex","")</f>
        <v/>
      </c>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t="str">
        <f t="shared" si="7"/>
        <v/>
      </c>
    </row>
    <row r="485" spans="1:49" ht="27.6" x14ac:dyDescent="0.3">
      <c r="A485" s="8">
        <v>484</v>
      </c>
      <c r="B485" s="5" t="s">
        <v>964</v>
      </c>
      <c r="C485" s="5" t="s">
        <v>965</v>
      </c>
      <c r="D485" s="2" t="s">
        <v>966</v>
      </c>
      <c r="E485" s="21"/>
      <c r="F485" s="21"/>
      <c r="G485" s="21"/>
      <c r="H485" s="18"/>
      <c r="I485" s="8"/>
      <c r="J485" s="8"/>
      <c r="K485" s="8"/>
      <c r="L485" s="8"/>
      <c r="M485" s="8"/>
      <c r="N485" s="8"/>
      <c r="O485" s="8"/>
      <c r="P485" s="8"/>
      <c r="Q485" s="8"/>
      <c r="R485" s="8"/>
      <c r="S485" s="8"/>
      <c r="T485" s="8"/>
      <c r="U485" s="8" t="str">
        <f>IF(Screening!$AB$16="No", "Ex","")</f>
        <v/>
      </c>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t="str">
        <f t="shared" si="7"/>
        <v/>
      </c>
    </row>
    <row r="486" spans="1:49" ht="41.4" x14ac:dyDescent="0.3">
      <c r="A486" s="8">
        <v>485</v>
      </c>
      <c r="B486" s="5" t="s">
        <v>967</v>
      </c>
      <c r="C486" s="5" t="s">
        <v>968</v>
      </c>
      <c r="D486" s="2" t="s">
        <v>969</v>
      </c>
      <c r="E486" s="21"/>
      <c r="F486" s="21"/>
      <c r="G486" s="21"/>
      <c r="H486" s="18"/>
      <c r="I486" s="8"/>
      <c r="J486" s="8"/>
      <c r="K486" s="8"/>
      <c r="L486" s="8"/>
      <c r="M486" s="8"/>
      <c r="N486" s="8"/>
      <c r="O486" s="8"/>
      <c r="P486" s="8"/>
      <c r="Q486" s="8"/>
      <c r="R486" s="8"/>
      <c r="S486" s="8"/>
      <c r="T486" s="8"/>
      <c r="U486" s="8" t="str">
        <f>IF(Screening!$AB$16="No", "Ex","")</f>
        <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t="str">
        <f t="shared" si="7"/>
        <v/>
      </c>
    </row>
    <row r="487" spans="1:49" ht="41.4" x14ac:dyDescent="0.3">
      <c r="A487" s="8">
        <v>486</v>
      </c>
      <c r="B487" s="5" t="s">
        <v>970</v>
      </c>
      <c r="C487" s="5" t="s">
        <v>1544</v>
      </c>
      <c r="D487" s="2" t="s">
        <v>971</v>
      </c>
      <c r="E487" s="21"/>
      <c r="F487" s="21"/>
      <c r="G487" s="21"/>
      <c r="H487" s="18"/>
      <c r="I487" s="8"/>
      <c r="J487" s="8"/>
      <c r="K487" s="8"/>
      <c r="L487" s="8"/>
      <c r="M487" s="8"/>
      <c r="N487" s="8"/>
      <c r="O487" s="8"/>
      <c r="P487" s="8"/>
      <c r="Q487" s="8"/>
      <c r="R487" s="8"/>
      <c r="S487" s="8"/>
      <c r="T487" s="8"/>
      <c r="U487" s="8" t="str">
        <f>IF(Screening!$AB$16="No", "Ex","")</f>
        <v/>
      </c>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t="str">
        <f t="shared" si="7"/>
        <v/>
      </c>
    </row>
    <row r="488" spans="1:49" ht="27.6" x14ac:dyDescent="0.3">
      <c r="A488" s="8">
        <v>487</v>
      </c>
      <c r="B488" s="5" t="s">
        <v>972</v>
      </c>
      <c r="C488" s="5" t="s">
        <v>973</v>
      </c>
      <c r="D488" s="2" t="s">
        <v>974</v>
      </c>
      <c r="E488" s="21"/>
      <c r="F488" s="21"/>
      <c r="G488" s="21"/>
      <c r="H488" s="18"/>
      <c r="I488" s="8"/>
      <c r="J488" s="8"/>
      <c r="K488" s="8"/>
      <c r="L488" s="8"/>
      <c r="M488" s="8"/>
      <c r="N488" s="8"/>
      <c r="O488" s="8"/>
      <c r="P488" s="8"/>
      <c r="Q488" s="8"/>
      <c r="R488" s="8"/>
      <c r="S488" s="8"/>
      <c r="T488" s="8"/>
      <c r="U488" s="8" t="str">
        <f>IF(Screening!$AB$16="No", "Ex","")</f>
        <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t="str">
        <f t="shared" si="7"/>
        <v/>
      </c>
    </row>
    <row r="489" spans="1:49" ht="27.6" x14ac:dyDescent="0.3">
      <c r="A489" s="8">
        <v>488</v>
      </c>
      <c r="B489" s="5" t="s">
        <v>975</v>
      </c>
      <c r="C489" s="5" t="s">
        <v>976</v>
      </c>
      <c r="D489" s="2" t="s">
        <v>977</v>
      </c>
      <c r="E489" s="21"/>
      <c r="F489" s="21"/>
      <c r="G489" s="21"/>
      <c r="H489" s="18"/>
      <c r="I489" s="8"/>
      <c r="J489" s="8"/>
      <c r="K489" s="8"/>
      <c r="L489" s="8"/>
      <c r="M489" s="8"/>
      <c r="N489" s="8"/>
      <c r="O489" s="8"/>
      <c r="P489" s="8"/>
      <c r="Q489" s="8"/>
      <c r="R489" s="8"/>
      <c r="S489" s="8"/>
      <c r="T489" s="8"/>
      <c r="U489" s="8" t="str">
        <f>IF(Screening!$AB$16="No", "Ex","")</f>
        <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t="str">
        <f t="shared" si="7"/>
        <v/>
      </c>
    </row>
    <row r="490" spans="1:49" ht="27.6" x14ac:dyDescent="0.3">
      <c r="A490" s="8">
        <v>489</v>
      </c>
      <c r="B490" s="5" t="s">
        <v>978</v>
      </c>
      <c r="C490" s="5" t="s">
        <v>979</v>
      </c>
      <c r="D490" s="2" t="s">
        <v>980</v>
      </c>
      <c r="E490" s="21"/>
      <c r="F490" s="21"/>
      <c r="G490" s="21"/>
      <c r="H490" s="18"/>
      <c r="I490" s="8"/>
      <c r="J490" s="8"/>
      <c r="K490" s="8"/>
      <c r="L490" s="8"/>
      <c r="M490" s="8"/>
      <c r="N490" s="8"/>
      <c r="O490" s="8"/>
      <c r="P490" s="8"/>
      <c r="Q490" s="8"/>
      <c r="R490" s="8"/>
      <c r="S490" s="8"/>
      <c r="T490" s="8"/>
      <c r="U490" s="8" t="str">
        <f>IF(Screening!$AB$16="No", "Ex","")</f>
        <v/>
      </c>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t="str">
        <f t="shared" si="7"/>
        <v/>
      </c>
    </row>
    <row r="491" spans="1:49" ht="27.6" x14ac:dyDescent="0.3">
      <c r="A491" s="8">
        <v>490</v>
      </c>
      <c r="B491" s="5" t="s">
        <v>981</v>
      </c>
      <c r="C491" s="5" t="s">
        <v>982</v>
      </c>
      <c r="D491" s="2" t="s">
        <v>983</v>
      </c>
      <c r="E491" s="21"/>
      <c r="F491" s="21"/>
      <c r="G491" s="21"/>
      <c r="H491" s="18"/>
      <c r="I491" s="8"/>
      <c r="J491" s="8"/>
      <c r="K491" s="8"/>
      <c r="L491" s="8"/>
      <c r="M491" s="8"/>
      <c r="N491" s="8"/>
      <c r="O491" s="8"/>
      <c r="P491" s="8"/>
      <c r="Q491" s="8"/>
      <c r="R491" s="8"/>
      <c r="S491" s="8"/>
      <c r="T491" s="8"/>
      <c r="U491" s="8" t="str">
        <f>IF(Screening!$AB$16="No", "Ex","")</f>
        <v/>
      </c>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t="str">
        <f t="shared" si="7"/>
        <v/>
      </c>
    </row>
    <row r="492" spans="1:49" ht="27.6" x14ac:dyDescent="0.3">
      <c r="A492" s="8">
        <v>491</v>
      </c>
      <c r="B492" s="5" t="s">
        <v>984</v>
      </c>
      <c r="C492" s="5" t="s">
        <v>985</v>
      </c>
      <c r="D492" s="2" t="s">
        <v>986</v>
      </c>
      <c r="E492" s="21"/>
      <c r="F492" s="21"/>
      <c r="G492" s="21"/>
      <c r="H492" s="18"/>
      <c r="I492" s="8"/>
      <c r="J492" s="8"/>
      <c r="K492" s="8"/>
      <c r="L492" s="8"/>
      <c r="M492" s="8"/>
      <c r="N492" s="8"/>
      <c r="O492" s="8"/>
      <c r="P492" s="8"/>
      <c r="Q492" s="8"/>
      <c r="R492" s="8"/>
      <c r="S492" s="8"/>
      <c r="T492" s="8"/>
      <c r="U492" s="8" t="str">
        <f>IF(Screening!$AB$16="No", "Ex","")</f>
        <v/>
      </c>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t="str">
        <f t="shared" si="7"/>
        <v/>
      </c>
    </row>
    <row r="493" spans="1:49" ht="27.6" x14ac:dyDescent="0.3">
      <c r="A493" s="8">
        <v>492</v>
      </c>
      <c r="B493" s="5" t="s">
        <v>987</v>
      </c>
      <c r="C493" s="5" t="s">
        <v>988</v>
      </c>
      <c r="D493" s="2" t="s">
        <v>989</v>
      </c>
      <c r="E493" s="21"/>
      <c r="F493" s="21"/>
      <c r="G493" s="21"/>
      <c r="H493" s="18"/>
      <c r="I493" s="8"/>
      <c r="J493" s="8"/>
      <c r="K493" s="8"/>
      <c r="L493" s="8"/>
      <c r="M493" s="8"/>
      <c r="N493" s="8"/>
      <c r="O493" s="8"/>
      <c r="P493" s="8"/>
      <c r="Q493" s="8"/>
      <c r="R493" s="8"/>
      <c r="S493" s="8"/>
      <c r="T493" s="8"/>
      <c r="U493" s="8" t="str">
        <f>IF(Screening!$AB$16="No", "Ex","")</f>
        <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t="str">
        <f t="shared" si="7"/>
        <v/>
      </c>
    </row>
    <row r="494" spans="1:49" ht="41.4" x14ac:dyDescent="0.3">
      <c r="A494" s="8">
        <v>493</v>
      </c>
      <c r="B494" s="5" t="s">
        <v>990</v>
      </c>
      <c r="C494" s="5" t="s">
        <v>1543</v>
      </c>
      <c r="D494" s="2" t="s">
        <v>991</v>
      </c>
      <c r="E494" s="21"/>
      <c r="F494" s="21"/>
      <c r="G494" s="21"/>
      <c r="H494" s="18"/>
      <c r="I494" s="8"/>
      <c r="J494" s="8"/>
      <c r="K494" s="8"/>
      <c r="L494" s="8"/>
      <c r="M494" s="8"/>
      <c r="N494" s="8"/>
      <c r="O494" s="8"/>
      <c r="P494" s="8"/>
      <c r="Q494" s="8"/>
      <c r="R494" s="8"/>
      <c r="S494" s="8"/>
      <c r="T494" s="8"/>
      <c r="U494" s="8" t="str">
        <f>IF(Screening!$AB$16="No", "Ex","")</f>
        <v/>
      </c>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t="str">
        <f t="shared" si="7"/>
        <v/>
      </c>
    </row>
    <row r="495" spans="1:49" x14ac:dyDescent="0.3">
      <c r="A495" s="8">
        <v>494</v>
      </c>
      <c r="B495" s="5" t="s">
        <v>992</v>
      </c>
      <c r="C495" s="5" t="s">
        <v>993</v>
      </c>
      <c r="D495" s="2" t="s">
        <v>994</v>
      </c>
      <c r="E495" s="21"/>
      <c r="F495" s="21"/>
      <c r="G495" s="21"/>
      <c r="H495" s="18"/>
      <c r="I495" s="8"/>
      <c r="J495" s="8"/>
      <c r="K495" s="8"/>
      <c r="L495" s="8"/>
      <c r="M495" s="8"/>
      <c r="N495" s="8"/>
      <c r="O495" s="8"/>
      <c r="P495" s="8"/>
      <c r="Q495" s="8"/>
      <c r="R495" s="8"/>
      <c r="S495" s="8"/>
      <c r="T495" s="8"/>
      <c r="U495" s="8" t="str">
        <f>IF(Screening!$AB$16="No", "Ex","")</f>
        <v/>
      </c>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t="str">
        <f t="shared" si="7"/>
        <v/>
      </c>
    </row>
    <row r="496" spans="1:49" ht="41.4" x14ac:dyDescent="0.3">
      <c r="A496" s="8">
        <v>495</v>
      </c>
      <c r="B496" s="5" t="s">
        <v>995</v>
      </c>
      <c r="C496" s="5" t="s">
        <v>996</v>
      </c>
      <c r="D496" s="2" t="s">
        <v>997</v>
      </c>
      <c r="E496" s="21"/>
      <c r="F496" s="21"/>
      <c r="G496" s="21"/>
      <c r="H496" s="18"/>
      <c r="I496" s="8"/>
      <c r="J496" s="8"/>
      <c r="K496" s="8"/>
      <c r="L496" s="8"/>
      <c r="M496" s="8"/>
      <c r="N496" s="8"/>
      <c r="O496" s="8"/>
      <c r="P496" s="8"/>
      <c r="Q496" s="8"/>
      <c r="R496" s="8"/>
      <c r="S496" s="8"/>
      <c r="T496" s="8"/>
      <c r="U496" s="8" t="str">
        <f>IF(Screening!$AB$16="No", "Ex","")</f>
        <v/>
      </c>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t="str">
        <f t="shared" si="7"/>
        <v/>
      </c>
    </row>
    <row r="497" spans="1:49" ht="41.4" x14ac:dyDescent="0.3">
      <c r="A497" s="8">
        <v>496</v>
      </c>
      <c r="B497" s="67" t="s">
        <v>998</v>
      </c>
      <c r="C497" s="66" t="s">
        <v>1533</v>
      </c>
      <c r="D497" s="63" t="s">
        <v>999</v>
      </c>
      <c r="E497" s="64"/>
      <c r="F497" s="64"/>
      <c r="G497" s="21"/>
      <c r="H497" s="18"/>
      <c r="I497" s="8"/>
      <c r="J497" s="8"/>
      <c r="K497" s="8"/>
      <c r="L497" s="8"/>
      <c r="M497" s="8"/>
      <c r="N497" s="8"/>
      <c r="O497" s="8"/>
      <c r="P497" s="8"/>
      <c r="Q497" s="8"/>
      <c r="R497" s="8"/>
      <c r="S497" s="8"/>
      <c r="T497" s="8"/>
      <c r="U497" s="8" t="str">
        <f>IF(Screening!$AB$16="No", "Ex","")</f>
        <v/>
      </c>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t="str">
        <f t="shared" si="7"/>
        <v/>
      </c>
    </row>
    <row r="498" spans="1:49" x14ac:dyDescent="0.3">
      <c r="A498" s="8">
        <v>497</v>
      </c>
      <c r="B498" s="5" t="s">
        <v>1000</v>
      </c>
      <c r="C498" s="5" t="s">
        <v>1001</v>
      </c>
      <c r="D498" s="2" t="s">
        <v>1002</v>
      </c>
      <c r="E498" s="21"/>
      <c r="F498" s="21"/>
      <c r="G498" s="21"/>
      <c r="H498" s="18"/>
      <c r="I498" s="8"/>
      <c r="J498" s="8"/>
      <c r="K498" s="8"/>
      <c r="L498" s="8"/>
      <c r="M498" s="8"/>
      <c r="N498" s="8"/>
      <c r="O498" s="8"/>
      <c r="P498" s="8"/>
      <c r="Q498" s="8"/>
      <c r="R498" s="8"/>
      <c r="S498" s="8"/>
      <c r="T498" s="8"/>
      <c r="U498" s="8" t="str">
        <f>IF(Screening!$AB$16="No", "Ex","")</f>
        <v/>
      </c>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t="str">
        <f t="shared" si="7"/>
        <v/>
      </c>
    </row>
    <row r="499" spans="1:49" x14ac:dyDescent="0.3">
      <c r="A499" s="8">
        <v>498</v>
      </c>
      <c r="B499" s="5" t="s">
        <v>1003</v>
      </c>
      <c r="C499" s="5" t="s">
        <v>1004</v>
      </c>
      <c r="D499" s="2" t="s">
        <v>1005</v>
      </c>
      <c r="E499" s="21"/>
      <c r="F499" s="21"/>
      <c r="G499" s="21"/>
      <c r="H499" s="18"/>
      <c r="I499" s="8"/>
      <c r="J499" s="8"/>
      <c r="K499" s="8"/>
      <c r="L499" s="8"/>
      <c r="M499" s="8"/>
      <c r="N499" s="8"/>
      <c r="O499" s="8"/>
      <c r="P499" s="8"/>
      <c r="Q499" s="8"/>
      <c r="R499" s="8"/>
      <c r="S499" s="8"/>
      <c r="T499" s="8"/>
      <c r="U499" s="8" t="str">
        <f>IF(Screening!$AB$16="No", "Ex","")</f>
        <v/>
      </c>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t="str">
        <f t="shared" si="7"/>
        <v/>
      </c>
    </row>
    <row r="500" spans="1:49" ht="27.6" x14ac:dyDescent="0.3">
      <c r="A500" s="8">
        <v>499</v>
      </c>
      <c r="B500" s="5" t="s">
        <v>1006</v>
      </c>
      <c r="C500" s="5" t="s">
        <v>1007</v>
      </c>
      <c r="D500" s="2" t="s">
        <v>1008</v>
      </c>
      <c r="E500" s="21"/>
      <c r="F500" s="21"/>
      <c r="G500" s="21"/>
      <c r="H500" s="18"/>
      <c r="I500" s="8"/>
      <c r="J500" s="8"/>
      <c r="K500" s="8"/>
      <c r="L500" s="8"/>
      <c r="M500" s="8"/>
      <c r="N500" s="8"/>
      <c r="O500" s="8"/>
      <c r="P500" s="8"/>
      <c r="Q500" s="8"/>
      <c r="R500" s="8"/>
      <c r="S500" s="8"/>
      <c r="T500" s="8"/>
      <c r="U500" s="8" t="str">
        <f>IF(Screening!$AB$16="No", "Ex","")</f>
        <v/>
      </c>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t="str">
        <f t="shared" si="7"/>
        <v/>
      </c>
    </row>
    <row r="501" spans="1:49" x14ac:dyDescent="0.3">
      <c r="A501" s="8">
        <v>500</v>
      </c>
      <c r="B501" s="5" t="s">
        <v>1009</v>
      </c>
      <c r="C501" s="5" t="s">
        <v>1010</v>
      </c>
      <c r="D501" s="2" t="s">
        <v>1011</v>
      </c>
      <c r="E501" s="21"/>
      <c r="F501" s="21"/>
      <c r="G501" s="21"/>
      <c r="H501" s="18"/>
      <c r="I501" s="8"/>
      <c r="J501" s="8"/>
      <c r="K501" s="8"/>
      <c r="L501" s="8"/>
      <c r="M501" s="8"/>
      <c r="N501" s="8"/>
      <c r="O501" s="8"/>
      <c r="P501" s="8"/>
      <c r="Q501" s="8"/>
      <c r="R501" s="8"/>
      <c r="S501" s="8"/>
      <c r="T501" s="8"/>
      <c r="U501" s="8" t="str">
        <f>IF(Screening!$AB$16="No", "Ex","")</f>
        <v/>
      </c>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t="str">
        <f t="shared" si="7"/>
        <v/>
      </c>
    </row>
    <row r="502" spans="1:49" x14ac:dyDescent="0.3">
      <c r="A502" s="8">
        <v>501</v>
      </c>
      <c r="B502" s="5" t="s">
        <v>1012</v>
      </c>
      <c r="C502" s="5" t="s">
        <v>1013</v>
      </c>
      <c r="D502" s="2" t="s">
        <v>1014</v>
      </c>
      <c r="E502" s="21"/>
      <c r="F502" s="21"/>
      <c r="G502" s="21"/>
      <c r="H502" s="18"/>
      <c r="I502" s="8"/>
      <c r="J502" s="8"/>
      <c r="K502" s="8"/>
      <c r="L502" s="8"/>
      <c r="M502" s="8"/>
      <c r="N502" s="8"/>
      <c r="O502" s="8"/>
      <c r="P502" s="8"/>
      <c r="Q502" s="8"/>
      <c r="R502" s="8"/>
      <c r="S502" s="8"/>
      <c r="T502" s="8"/>
      <c r="U502" s="8" t="str">
        <f>IF(Screening!$AB$16="No", "Ex","")</f>
        <v/>
      </c>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t="str">
        <f t="shared" si="7"/>
        <v/>
      </c>
    </row>
    <row r="503" spans="1:49" x14ac:dyDescent="0.3">
      <c r="A503" s="8">
        <v>502</v>
      </c>
      <c r="B503" s="5" t="s">
        <v>1015</v>
      </c>
      <c r="C503" s="5" t="s">
        <v>1016</v>
      </c>
      <c r="D503" s="2" t="s">
        <v>1017</v>
      </c>
      <c r="E503" s="21"/>
      <c r="F503" s="21"/>
      <c r="G503" s="21"/>
      <c r="H503" s="18"/>
      <c r="I503" s="8"/>
      <c r="J503" s="8"/>
      <c r="K503" s="8"/>
      <c r="L503" s="8"/>
      <c r="M503" s="8"/>
      <c r="N503" s="8"/>
      <c r="O503" s="8"/>
      <c r="P503" s="8"/>
      <c r="Q503" s="8"/>
      <c r="R503" s="8"/>
      <c r="S503" s="8"/>
      <c r="T503" s="8"/>
      <c r="U503" s="8" t="str">
        <f>IF(Screening!$AB$16="No", "Ex","")</f>
        <v/>
      </c>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t="str">
        <f t="shared" si="7"/>
        <v/>
      </c>
    </row>
    <row r="504" spans="1:49" ht="27.6" x14ac:dyDescent="0.3">
      <c r="A504" s="8">
        <v>503</v>
      </c>
      <c r="B504" s="5" t="s">
        <v>1018</v>
      </c>
      <c r="C504" s="5" t="s">
        <v>1019</v>
      </c>
      <c r="D504" s="2" t="s">
        <v>1020</v>
      </c>
      <c r="E504" s="21"/>
      <c r="F504" s="21"/>
      <c r="G504" s="21"/>
      <c r="H504" s="18"/>
      <c r="I504" s="8"/>
      <c r="J504" s="8"/>
      <c r="K504" s="8"/>
      <c r="L504" s="8"/>
      <c r="M504" s="8"/>
      <c r="N504" s="8"/>
      <c r="O504" s="8"/>
      <c r="P504" s="8"/>
      <c r="Q504" s="8"/>
      <c r="R504" s="8"/>
      <c r="S504" s="8"/>
      <c r="T504" s="8"/>
      <c r="U504" s="8" t="str">
        <f>IF(Screening!$AB$16="No", "Ex","")</f>
        <v/>
      </c>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t="str">
        <f t="shared" si="7"/>
        <v/>
      </c>
    </row>
    <row r="505" spans="1:49" x14ac:dyDescent="0.3">
      <c r="A505" s="8">
        <v>504</v>
      </c>
      <c r="B505" s="5" t="s">
        <v>1021</v>
      </c>
      <c r="C505" s="5" t="s">
        <v>1022</v>
      </c>
      <c r="D505" s="2" t="s">
        <v>1023</v>
      </c>
      <c r="E505" s="21"/>
      <c r="F505" s="21"/>
      <c r="G505" s="21"/>
      <c r="H505" s="18"/>
      <c r="I505" s="8"/>
      <c r="J505" s="8"/>
      <c r="K505" s="8"/>
      <c r="L505" s="8"/>
      <c r="M505" s="8"/>
      <c r="N505" s="8"/>
      <c r="O505" s="8"/>
      <c r="P505" s="8"/>
      <c r="Q505" s="8"/>
      <c r="R505" s="8"/>
      <c r="S505" s="8"/>
      <c r="T505" s="8"/>
      <c r="U505" s="8" t="str">
        <f>IF(Screening!$AB$16="No", "Ex","")</f>
        <v/>
      </c>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t="str">
        <f t="shared" si="7"/>
        <v/>
      </c>
    </row>
    <row r="506" spans="1:49" x14ac:dyDescent="0.3">
      <c r="A506" s="8">
        <v>505</v>
      </c>
      <c r="B506" s="5" t="s">
        <v>1024</v>
      </c>
      <c r="C506" s="5" t="s">
        <v>1025</v>
      </c>
      <c r="D506" s="2" t="s">
        <v>1026</v>
      </c>
      <c r="E506" s="21"/>
      <c r="F506" s="21"/>
      <c r="G506" s="21"/>
      <c r="H506" s="18"/>
      <c r="I506" s="8"/>
      <c r="J506" s="8"/>
      <c r="K506" s="8"/>
      <c r="L506" s="8"/>
      <c r="M506" s="8"/>
      <c r="N506" s="8"/>
      <c r="O506" s="8"/>
      <c r="P506" s="8"/>
      <c r="Q506" s="8"/>
      <c r="R506" s="8"/>
      <c r="S506" s="8"/>
      <c r="T506" s="8"/>
      <c r="U506" s="8" t="str">
        <f>IF(Screening!$AB$16="No", "Ex","")</f>
        <v/>
      </c>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t="str">
        <f t="shared" si="7"/>
        <v/>
      </c>
    </row>
    <row r="507" spans="1:49" x14ac:dyDescent="0.3">
      <c r="A507" s="8">
        <v>506</v>
      </c>
      <c r="B507" s="5" t="s">
        <v>1027</v>
      </c>
      <c r="C507" s="5" t="s">
        <v>1028</v>
      </c>
      <c r="D507" s="2" t="s">
        <v>1029</v>
      </c>
      <c r="E507" s="21"/>
      <c r="F507" s="21"/>
      <c r="G507" s="21"/>
      <c r="H507" s="18"/>
      <c r="I507" s="8"/>
      <c r="J507" s="8"/>
      <c r="K507" s="8"/>
      <c r="L507" s="8"/>
      <c r="M507" s="8"/>
      <c r="N507" s="8"/>
      <c r="O507" s="8"/>
      <c r="P507" s="8"/>
      <c r="Q507" s="8"/>
      <c r="R507" s="8"/>
      <c r="S507" s="8"/>
      <c r="T507" s="8"/>
      <c r="U507" s="8" t="str">
        <f>IF(Screening!$AB$16="No", "Ex","")</f>
        <v/>
      </c>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t="str">
        <f t="shared" si="7"/>
        <v/>
      </c>
    </row>
    <row r="508" spans="1:49" x14ac:dyDescent="0.3">
      <c r="A508" s="8">
        <v>507</v>
      </c>
      <c r="B508" s="63" t="s">
        <v>1030</v>
      </c>
      <c r="C508" s="66" t="s">
        <v>1031</v>
      </c>
      <c r="D508" s="63" t="s">
        <v>1032</v>
      </c>
      <c r="E508" s="64"/>
      <c r="F508" s="64"/>
      <c r="G508" s="21"/>
      <c r="H508" s="18"/>
      <c r="I508" s="8"/>
      <c r="J508" s="8"/>
      <c r="K508" s="8"/>
      <c r="L508" s="8"/>
      <c r="M508" s="8"/>
      <c r="N508" s="8"/>
      <c r="O508" s="8"/>
      <c r="P508" s="8"/>
      <c r="Q508" s="8"/>
      <c r="R508" s="8"/>
      <c r="S508" s="8"/>
      <c r="T508" s="8"/>
      <c r="U508" s="8" t="str">
        <f>IF(Screening!$AB$16="No", "Ex","")</f>
        <v/>
      </c>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t="str">
        <f t="shared" si="7"/>
        <v/>
      </c>
    </row>
    <row r="509" spans="1:49" x14ac:dyDescent="0.3">
      <c r="A509" s="8">
        <v>508</v>
      </c>
      <c r="B509" s="63" t="s">
        <v>1033</v>
      </c>
      <c r="C509" s="66" t="s">
        <v>1034</v>
      </c>
      <c r="D509" s="63" t="s">
        <v>1035</v>
      </c>
      <c r="E509" s="64"/>
      <c r="F509" s="64"/>
      <c r="G509" s="21"/>
      <c r="H509" s="18"/>
      <c r="I509" s="8"/>
      <c r="J509" s="8"/>
      <c r="K509" s="8"/>
      <c r="L509" s="8"/>
      <c r="M509" s="8"/>
      <c r="N509" s="8"/>
      <c r="O509" s="8"/>
      <c r="P509" s="8"/>
      <c r="Q509" s="8"/>
      <c r="R509" s="8"/>
      <c r="S509" s="8"/>
      <c r="T509" s="8"/>
      <c r="U509" s="8" t="str">
        <f>IF(Screening!$AB$16="No", "Ex","")</f>
        <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t="str">
        <f t="shared" si="7"/>
        <v/>
      </c>
    </row>
    <row r="510" spans="1:49" ht="69" x14ac:dyDescent="0.3">
      <c r="A510" s="8">
        <v>509</v>
      </c>
      <c r="B510" s="5" t="s">
        <v>1036</v>
      </c>
      <c r="C510" s="5" t="s">
        <v>1211</v>
      </c>
      <c r="D510" s="2" t="s">
        <v>1037</v>
      </c>
      <c r="E510" s="21"/>
      <c r="F510" s="21"/>
      <c r="G510" s="21"/>
      <c r="H510" s="18"/>
      <c r="I510" s="8"/>
      <c r="J510" s="8"/>
      <c r="K510" s="8"/>
      <c r="L510" s="8"/>
      <c r="M510" s="8"/>
      <c r="N510" s="8"/>
      <c r="O510" s="8"/>
      <c r="P510" s="8"/>
      <c r="Q510" s="8"/>
      <c r="R510" s="8"/>
      <c r="S510" s="8"/>
      <c r="T510" s="8"/>
      <c r="U510" s="8" t="str">
        <f>IF(Screening!$AB$16="No", "Ex","")</f>
        <v/>
      </c>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t="str">
        <f t="shared" si="7"/>
        <v/>
      </c>
    </row>
    <row r="511" spans="1:49" ht="138" x14ac:dyDescent="0.3">
      <c r="A511" s="8">
        <v>510</v>
      </c>
      <c r="B511" s="5" t="s">
        <v>1038</v>
      </c>
      <c r="C511" s="5" t="s">
        <v>1039</v>
      </c>
      <c r="D511" s="2" t="s">
        <v>1040</v>
      </c>
      <c r="E511" s="21"/>
      <c r="F511" s="21"/>
      <c r="G511" s="21"/>
      <c r="H511" s="18"/>
      <c r="I511" s="8"/>
      <c r="J511" s="8"/>
      <c r="K511" s="8"/>
      <c r="L511" s="8"/>
      <c r="M511" s="8"/>
      <c r="N511" s="8"/>
      <c r="O511" s="8"/>
      <c r="P511" s="8"/>
      <c r="Q511" s="8"/>
      <c r="R511" s="8"/>
      <c r="S511" s="8"/>
      <c r="T511" s="8"/>
      <c r="U511" s="8" t="str">
        <f>IF(Screening!$AB$16="No", "Ex","")</f>
        <v/>
      </c>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t="str">
        <f t="shared" si="7"/>
        <v/>
      </c>
    </row>
    <row r="512" spans="1:49" ht="55.2" x14ac:dyDescent="0.3">
      <c r="A512" s="8">
        <v>511</v>
      </c>
      <c r="B512" s="5" t="s">
        <v>1041</v>
      </c>
      <c r="C512" s="5" t="s">
        <v>1042</v>
      </c>
      <c r="D512" s="2" t="s">
        <v>1043</v>
      </c>
      <c r="E512" s="21"/>
      <c r="F512" s="21"/>
      <c r="G512" s="21"/>
      <c r="H512" s="18"/>
      <c r="I512" s="8"/>
      <c r="J512" s="8"/>
      <c r="K512" s="8"/>
      <c r="L512" s="8"/>
      <c r="M512" s="8"/>
      <c r="N512" s="8"/>
      <c r="O512" s="8"/>
      <c r="P512" s="8"/>
      <c r="Q512" s="8"/>
      <c r="R512" s="8"/>
      <c r="S512" s="8"/>
      <c r="T512" s="8"/>
      <c r="U512" s="8" t="str">
        <f>IF(Screening!$AB$16="No", "Ex","")</f>
        <v/>
      </c>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t="str">
        <f t="shared" si="7"/>
        <v/>
      </c>
    </row>
    <row r="513" spans="1:49" ht="96.6" x14ac:dyDescent="0.3">
      <c r="A513" s="8">
        <v>512</v>
      </c>
      <c r="B513" s="5" t="s">
        <v>1044</v>
      </c>
      <c r="C513" s="5" t="s">
        <v>1045</v>
      </c>
      <c r="D513" s="2" t="s">
        <v>1046</v>
      </c>
      <c r="E513" s="21"/>
      <c r="F513" s="21"/>
      <c r="G513" s="21"/>
      <c r="H513" s="18"/>
      <c r="I513" s="8"/>
      <c r="J513" s="8"/>
      <c r="K513" s="8"/>
      <c r="L513" s="8"/>
      <c r="M513" s="8"/>
      <c r="N513" s="8"/>
      <c r="O513" s="8"/>
      <c r="P513" s="8"/>
      <c r="Q513" s="8"/>
      <c r="R513" s="8"/>
      <c r="S513" s="8"/>
      <c r="T513" s="8"/>
      <c r="U513" s="8" t="str">
        <f>IF(Screening!$AB$16="No", "Ex","")</f>
        <v/>
      </c>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t="str">
        <f t="shared" si="7"/>
        <v/>
      </c>
    </row>
    <row r="514" spans="1:49" x14ac:dyDescent="0.3">
      <c r="A514" s="8">
        <v>513</v>
      </c>
      <c r="B514" s="67" t="s">
        <v>1047</v>
      </c>
      <c r="C514" s="66" t="s">
        <v>1048</v>
      </c>
      <c r="D514" s="63" t="s">
        <v>1049</v>
      </c>
      <c r="E514" s="64"/>
      <c r="F514" s="64"/>
      <c r="G514" s="21"/>
      <c r="H514" s="18"/>
      <c r="I514" s="8"/>
      <c r="J514" s="8"/>
      <c r="K514" s="8"/>
      <c r="L514" s="8"/>
      <c r="M514" s="8"/>
      <c r="N514" s="8"/>
      <c r="O514" s="8"/>
      <c r="P514" s="8"/>
      <c r="Q514" s="8"/>
      <c r="R514" s="8"/>
      <c r="S514" s="8"/>
      <c r="T514" s="8"/>
      <c r="U514" s="8" t="str">
        <f>IF(Screening!$AB$16="No", "Ex","")</f>
        <v/>
      </c>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t="str">
        <f t="shared" ref="AW514:AW561" si="8">IF(OR(I514="Ex",J514="Ex",K514="Ex",L514="Ex",M514="Ex",N514="Ex",O514="Ex",P514="Ex",Q514="Ex",R514="Ex",S514="Ex",T514="Ex",U514="Ex",V514="Ex",W514="Ex",X514="Ex",Y514="Ex",Z514="Ex",AA514="Ex",AB514="Ex",AC514="Ex",AD514="Ex",AE514="Ex",AF514="Ex",AG514="Ex",AH514="Ex",AI514="Ex",AJ514="Ex",AK514="Ex",AL514="Ex",AM514="Ex",AN514="Ex",AO514="Ex",AP514="Ex",AQ514="Ex",AR514="Ex",AS514="Ex",AT514="Ex",AU514="Ex",AV514="Ex"), "Ex","")</f>
        <v/>
      </c>
    </row>
    <row r="515" spans="1:49" ht="41.4" x14ac:dyDescent="0.3">
      <c r="A515" s="8">
        <v>514</v>
      </c>
      <c r="B515" s="5" t="s">
        <v>1050</v>
      </c>
      <c r="C515" s="5" t="s">
        <v>1542</v>
      </c>
      <c r="D515" s="2" t="s">
        <v>1051</v>
      </c>
      <c r="E515" s="21"/>
      <c r="F515" s="21"/>
      <c r="G515" s="21"/>
      <c r="H515" s="18"/>
      <c r="I515" s="8"/>
      <c r="J515" s="8"/>
      <c r="K515" s="8"/>
      <c r="L515" s="8"/>
      <c r="M515" s="8"/>
      <c r="N515" s="8"/>
      <c r="O515" s="8"/>
      <c r="P515" s="8"/>
      <c r="Q515" s="8"/>
      <c r="R515" s="8"/>
      <c r="S515" s="8"/>
      <c r="T515" s="8"/>
      <c r="U515" s="8" t="str">
        <f>IF(Screening!$AB$16="No", "Ex","")</f>
        <v/>
      </c>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t="str">
        <f t="shared" si="8"/>
        <v/>
      </c>
    </row>
    <row r="516" spans="1:49" ht="41.4" x14ac:dyDescent="0.3">
      <c r="A516" s="8">
        <v>515</v>
      </c>
      <c r="B516" s="5" t="s">
        <v>1052</v>
      </c>
      <c r="C516" s="5" t="s">
        <v>1053</v>
      </c>
      <c r="D516" s="2" t="s">
        <v>1054</v>
      </c>
      <c r="E516" s="21"/>
      <c r="F516" s="21"/>
      <c r="G516" s="21"/>
      <c r="H516" s="18"/>
      <c r="I516" s="8"/>
      <c r="J516" s="8"/>
      <c r="K516" s="8"/>
      <c r="L516" s="8"/>
      <c r="M516" s="8"/>
      <c r="N516" s="8"/>
      <c r="O516" s="8"/>
      <c r="P516" s="8"/>
      <c r="Q516" s="8"/>
      <c r="R516" s="8"/>
      <c r="S516" s="8"/>
      <c r="T516" s="8"/>
      <c r="U516" s="8" t="str">
        <f>IF(Screening!$AB$16="No", "Ex","")</f>
        <v/>
      </c>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t="str">
        <f t="shared" si="8"/>
        <v/>
      </c>
    </row>
    <row r="517" spans="1:49" ht="69" x14ac:dyDescent="0.3">
      <c r="A517" s="8">
        <v>516</v>
      </c>
      <c r="B517" s="5" t="s">
        <v>1055</v>
      </c>
      <c r="C517" s="5" t="s">
        <v>1056</v>
      </c>
      <c r="D517" s="2" t="s">
        <v>1057</v>
      </c>
      <c r="E517" s="21"/>
      <c r="F517" s="21"/>
      <c r="G517" s="21"/>
      <c r="H517" s="18"/>
      <c r="I517" s="8"/>
      <c r="J517" s="8"/>
      <c r="K517" s="8"/>
      <c r="L517" s="8"/>
      <c r="M517" s="8"/>
      <c r="N517" s="8"/>
      <c r="O517" s="8"/>
      <c r="P517" s="8"/>
      <c r="Q517" s="8"/>
      <c r="R517" s="8"/>
      <c r="S517" s="8"/>
      <c r="T517" s="8"/>
      <c r="U517" s="8" t="str">
        <f>IF(Screening!$AB$16="No", "Ex","")</f>
        <v/>
      </c>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t="str">
        <f t="shared" si="8"/>
        <v/>
      </c>
    </row>
    <row r="518" spans="1:49" ht="41.4" x14ac:dyDescent="0.3">
      <c r="A518" s="8">
        <v>517</v>
      </c>
      <c r="B518" s="5" t="s">
        <v>1058</v>
      </c>
      <c r="C518" s="5" t="s">
        <v>1059</v>
      </c>
      <c r="D518" s="2" t="s">
        <v>1060</v>
      </c>
      <c r="E518" s="21"/>
      <c r="F518" s="21"/>
      <c r="G518" s="21"/>
      <c r="H518" s="18"/>
      <c r="I518" s="8"/>
      <c r="J518" s="8"/>
      <c r="K518" s="8"/>
      <c r="L518" s="8"/>
      <c r="M518" s="8"/>
      <c r="N518" s="8"/>
      <c r="O518" s="8"/>
      <c r="P518" s="8"/>
      <c r="Q518" s="8"/>
      <c r="R518" s="8"/>
      <c r="S518" s="8"/>
      <c r="T518" s="8"/>
      <c r="U518" s="8" t="str">
        <f>IF(Screening!$AB$16="No", "Ex","")</f>
        <v/>
      </c>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t="str">
        <f t="shared" si="8"/>
        <v/>
      </c>
    </row>
    <row r="519" spans="1:49" ht="41.4" x14ac:dyDescent="0.3">
      <c r="A519" s="8">
        <v>518</v>
      </c>
      <c r="B519" s="5" t="s">
        <v>1061</v>
      </c>
      <c r="C519" s="5" t="s">
        <v>1062</v>
      </c>
      <c r="D519" s="2" t="s">
        <v>1063</v>
      </c>
      <c r="E519" s="21"/>
      <c r="F519" s="21"/>
      <c r="G519" s="21"/>
      <c r="H519" s="18"/>
      <c r="I519" s="8"/>
      <c r="J519" s="8"/>
      <c r="K519" s="8"/>
      <c r="L519" s="8"/>
      <c r="M519" s="8"/>
      <c r="N519" s="8"/>
      <c r="O519" s="8"/>
      <c r="P519" s="8"/>
      <c r="Q519" s="8"/>
      <c r="R519" s="8"/>
      <c r="S519" s="8"/>
      <c r="T519" s="8"/>
      <c r="U519" s="8" t="str">
        <f>IF(Screening!$AB$16="No", "Ex","")</f>
        <v/>
      </c>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t="str">
        <f t="shared" si="8"/>
        <v/>
      </c>
    </row>
    <row r="520" spans="1:49" ht="69" x14ac:dyDescent="0.3">
      <c r="A520" s="8">
        <v>519</v>
      </c>
      <c r="B520" s="5" t="s">
        <v>1064</v>
      </c>
      <c r="C520" s="5" t="s">
        <v>1065</v>
      </c>
      <c r="D520" s="2" t="s">
        <v>1066</v>
      </c>
      <c r="E520" s="21"/>
      <c r="F520" s="21"/>
      <c r="G520" s="21"/>
      <c r="H520" s="18"/>
      <c r="I520" s="8"/>
      <c r="J520" s="8"/>
      <c r="K520" s="8"/>
      <c r="L520" s="8"/>
      <c r="M520" s="8"/>
      <c r="N520" s="8"/>
      <c r="O520" s="8"/>
      <c r="P520" s="8"/>
      <c r="Q520" s="8"/>
      <c r="R520" s="8"/>
      <c r="S520" s="8"/>
      <c r="T520" s="8"/>
      <c r="U520" s="8" t="str">
        <f>IF(Screening!$AB$16="No", "Ex","")</f>
        <v/>
      </c>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t="str">
        <f t="shared" si="8"/>
        <v/>
      </c>
    </row>
    <row r="521" spans="1:49" x14ac:dyDescent="0.3">
      <c r="A521" s="8">
        <v>520</v>
      </c>
      <c r="B521" s="5" t="s">
        <v>1067</v>
      </c>
      <c r="C521" s="5" t="s">
        <v>1068</v>
      </c>
      <c r="D521" s="2" t="s">
        <v>1069</v>
      </c>
      <c r="E521" s="21"/>
      <c r="F521" s="21"/>
      <c r="G521" s="21"/>
      <c r="H521" s="18"/>
      <c r="I521" s="8"/>
      <c r="J521" s="8"/>
      <c r="K521" s="8"/>
      <c r="L521" s="8"/>
      <c r="M521" s="8"/>
      <c r="N521" s="8"/>
      <c r="O521" s="8"/>
      <c r="P521" s="8"/>
      <c r="Q521" s="8"/>
      <c r="R521" s="8"/>
      <c r="S521" s="8"/>
      <c r="T521" s="8"/>
      <c r="U521" s="8" t="str">
        <f>IF(Screening!$AB$16="No", "Ex","")</f>
        <v/>
      </c>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t="str">
        <f t="shared" si="8"/>
        <v/>
      </c>
    </row>
    <row r="522" spans="1:49" x14ac:dyDescent="0.3">
      <c r="A522" s="8">
        <v>521</v>
      </c>
      <c r="B522" s="63" t="s">
        <v>1070</v>
      </c>
      <c r="C522" s="66" t="s">
        <v>1071</v>
      </c>
      <c r="D522" s="63" t="s">
        <v>1072</v>
      </c>
      <c r="E522" s="64"/>
      <c r="F522" s="64"/>
      <c r="G522" s="21"/>
      <c r="H522" s="18"/>
      <c r="I522" s="8"/>
      <c r="J522" s="8"/>
      <c r="K522" s="8"/>
      <c r="L522" s="8"/>
      <c r="M522" s="8"/>
      <c r="N522" s="8"/>
      <c r="O522" s="8"/>
      <c r="P522" s="8"/>
      <c r="Q522" s="8"/>
      <c r="R522" s="8"/>
      <c r="S522" s="8"/>
      <c r="T522" s="8"/>
      <c r="U522" s="8" t="str">
        <f>IF(Screening!$AB$16="No", "Ex","")</f>
        <v/>
      </c>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t="str">
        <f t="shared" si="8"/>
        <v/>
      </c>
    </row>
    <row r="523" spans="1:49" x14ac:dyDescent="0.3">
      <c r="A523" s="8">
        <v>522</v>
      </c>
      <c r="B523" s="2" t="s">
        <v>1073</v>
      </c>
      <c r="C523" s="5" t="s">
        <v>1541</v>
      </c>
      <c r="D523" s="2" t="s">
        <v>1074</v>
      </c>
      <c r="E523" s="21"/>
      <c r="F523" s="21"/>
      <c r="G523" s="21"/>
      <c r="H523" s="18"/>
      <c r="I523" s="8"/>
      <c r="J523" s="8"/>
      <c r="K523" s="8"/>
      <c r="L523" s="8"/>
      <c r="M523" s="8"/>
      <c r="N523" s="8"/>
      <c r="O523" s="8"/>
      <c r="P523" s="8"/>
      <c r="Q523" s="8"/>
      <c r="R523" s="8"/>
      <c r="S523" s="8"/>
      <c r="T523" s="8"/>
      <c r="U523" s="8" t="str">
        <f>IF(Screening!$AB$16="No", "Ex","")</f>
        <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t="str">
        <f t="shared" si="8"/>
        <v/>
      </c>
    </row>
    <row r="524" spans="1:49" x14ac:dyDescent="0.3">
      <c r="A524" s="8">
        <v>523</v>
      </c>
      <c r="B524" s="63" t="s">
        <v>1075</v>
      </c>
      <c r="C524" s="66" t="s">
        <v>1076</v>
      </c>
      <c r="D524" s="63" t="s">
        <v>1077</v>
      </c>
      <c r="E524" s="64"/>
      <c r="F524" s="64"/>
      <c r="G524" s="21"/>
      <c r="H524" s="18"/>
      <c r="I524" s="8"/>
      <c r="J524" s="8"/>
      <c r="K524" s="8"/>
      <c r="L524" s="8"/>
      <c r="M524" s="8"/>
      <c r="N524" s="8"/>
      <c r="O524" s="8"/>
      <c r="P524" s="8"/>
      <c r="Q524" s="8"/>
      <c r="R524" s="8"/>
      <c r="S524" s="8"/>
      <c r="T524" s="8"/>
      <c r="U524" s="8" t="str">
        <f>IF(Screening!$AB$16="No", "Ex","")</f>
        <v/>
      </c>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t="str">
        <f t="shared" si="8"/>
        <v/>
      </c>
    </row>
    <row r="525" spans="1:49" ht="27.6" x14ac:dyDescent="0.3">
      <c r="A525" s="8">
        <v>524</v>
      </c>
      <c r="B525" s="2" t="s">
        <v>1078</v>
      </c>
      <c r="C525" s="5" t="s">
        <v>1079</v>
      </c>
      <c r="D525" s="2" t="s">
        <v>1080</v>
      </c>
      <c r="E525" s="21"/>
      <c r="F525" s="21"/>
      <c r="G525" s="21"/>
      <c r="H525" s="18"/>
      <c r="I525" s="8"/>
      <c r="J525" s="8"/>
      <c r="K525" s="8"/>
      <c r="L525" s="8"/>
      <c r="M525" s="8"/>
      <c r="N525" s="8"/>
      <c r="O525" s="8"/>
      <c r="P525" s="8"/>
      <c r="Q525" s="8"/>
      <c r="R525" s="8"/>
      <c r="S525" s="8"/>
      <c r="T525" s="8"/>
      <c r="U525" s="8" t="str">
        <f>IF(Screening!$AB$16="No", "Ex","")</f>
        <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t="str">
        <f t="shared" si="8"/>
        <v/>
      </c>
    </row>
    <row r="526" spans="1:49" x14ac:dyDescent="0.3">
      <c r="A526" s="8">
        <v>525</v>
      </c>
      <c r="B526" s="2" t="s">
        <v>1081</v>
      </c>
      <c r="C526" s="5" t="s">
        <v>1082</v>
      </c>
      <c r="D526" s="2" t="s">
        <v>1083</v>
      </c>
      <c r="E526" s="21"/>
      <c r="F526" s="21"/>
      <c r="G526" s="21"/>
      <c r="H526" s="18"/>
      <c r="I526" s="8"/>
      <c r="J526" s="8"/>
      <c r="K526" s="8"/>
      <c r="L526" s="8"/>
      <c r="M526" s="8"/>
      <c r="N526" s="8"/>
      <c r="O526" s="8"/>
      <c r="P526" s="8"/>
      <c r="Q526" s="8"/>
      <c r="R526" s="8"/>
      <c r="S526" s="8"/>
      <c r="T526" s="8"/>
      <c r="U526" s="8" t="str">
        <f>IF(Screening!$AB$16="No", "Ex","")</f>
        <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t="str">
        <f t="shared" si="8"/>
        <v/>
      </c>
    </row>
    <row r="527" spans="1:49" x14ac:dyDescent="0.3">
      <c r="A527" s="8">
        <v>526</v>
      </c>
      <c r="B527" s="2" t="s">
        <v>1084</v>
      </c>
      <c r="C527" s="5" t="s">
        <v>1085</v>
      </c>
      <c r="D527" s="2" t="s">
        <v>1086</v>
      </c>
      <c r="E527" s="21"/>
      <c r="F527" s="21"/>
      <c r="G527" s="21"/>
      <c r="H527" s="18"/>
      <c r="I527" s="8"/>
      <c r="J527" s="8"/>
      <c r="K527" s="8"/>
      <c r="L527" s="8"/>
      <c r="M527" s="8"/>
      <c r="N527" s="8"/>
      <c r="O527" s="8"/>
      <c r="P527" s="8"/>
      <c r="Q527" s="8"/>
      <c r="R527" s="8"/>
      <c r="S527" s="8"/>
      <c r="T527" s="8"/>
      <c r="U527" s="8" t="str">
        <f>IF(Screening!$AB$16="No", "Ex","")</f>
        <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t="str">
        <f t="shared" si="8"/>
        <v/>
      </c>
    </row>
    <row r="528" spans="1:49" ht="69" x14ac:dyDescent="0.3">
      <c r="A528" s="8">
        <v>527</v>
      </c>
      <c r="B528" s="2" t="s">
        <v>1087</v>
      </c>
      <c r="C528" s="5" t="s">
        <v>1540</v>
      </c>
      <c r="D528" s="2" t="s">
        <v>1088</v>
      </c>
      <c r="E528" s="21"/>
      <c r="F528" s="21"/>
      <c r="G528" s="21"/>
      <c r="H528" s="18"/>
      <c r="I528" s="8"/>
      <c r="J528" s="8"/>
      <c r="K528" s="8"/>
      <c r="L528" s="8"/>
      <c r="M528" s="8"/>
      <c r="N528" s="8"/>
      <c r="O528" s="8"/>
      <c r="P528" s="8"/>
      <c r="Q528" s="8"/>
      <c r="R528" s="8"/>
      <c r="S528" s="8"/>
      <c r="T528" s="8"/>
      <c r="U528" s="8" t="str">
        <f>IF(Screening!$AB$16="No", "Ex","")</f>
        <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t="str">
        <f t="shared" si="8"/>
        <v/>
      </c>
    </row>
    <row r="529" spans="1:49" ht="27.6" x14ac:dyDescent="0.3">
      <c r="A529" s="8">
        <v>528</v>
      </c>
      <c r="B529" s="2" t="s">
        <v>1089</v>
      </c>
      <c r="C529" s="5" t="s">
        <v>1538</v>
      </c>
      <c r="D529" s="2" t="s">
        <v>1090</v>
      </c>
      <c r="E529" s="21"/>
      <c r="F529" s="21"/>
      <c r="G529" s="21"/>
      <c r="H529" s="18"/>
      <c r="I529" s="8"/>
      <c r="J529" s="8"/>
      <c r="K529" s="8"/>
      <c r="L529" s="8"/>
      <c r="M529" s="8"/>
      <c r="N529" s="8"/>
      <c r="O529" s="8"/>
      <c r="P529" s="8"/>
      <c r="Q529" s="8"/>
      <c r="R529" s="8"/>
      <c r="S529" s="8"/>
      <c r="T529" s="8"/>
      <c r="U529" s="8" t="str">
        <f>IF(Screening!$AB$16="No", "Ex","")</f>
        <v/>
      </c>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t="str">
        <f t="shared" si="8"/>
        <v/>
      </c>
    </row>
    <row r="530" spans="1:49" x14ac:dyDescent="0.3">
      <c r="A530" s="8">
        <v>529</v>
      </c>
      <c r="B530" s="63" t="s">
        <v>1091</v>
      </c>
      <c r="C530" s="66" t="s">
        <v>1092</v>
      </c>
      <c r="D530" s="63" t="s">
        <v>1093</v>
      </c>
      <c r="E530" s="64"/>
      <c r="F530" s="64"/>
      <c r="G530" s="21"/>
      <c r="H530" s="18"/>
      <c r="I530" s="8"/>
      <c r="J530" s="8"/>
      <c r="K530" s="8"/>
      <c r="L530" s="8"/>
      <c r="M530" s="8"/>
      <c r="N530" s="8"/>
      <c r="O530" s="8"/>
      <c r="P530" s="8"/>
      <c r="Q530" s="8"/>
      <c r="R530" s="8"/>
      <c r="S530" s="8"/>
      <c r="T530" s="8"/>
      <c r="U530" s="8" t="str">
        <f>IF(Screening!$AB$16="No", "Ex","")</f>
        <v/>
      </c>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t="str">
        <f t="shared" si="8"/>
        <v/>
      </c>
    </row>
    <row r="531" spans="1:49" ht="41.4" x14ac:dyDescent="0.3">
      <c r="A531" s="8">
        <v>530</v>
      </c>
      <c r="B531" s="2" t="s">
        <v>1094</v>
      </c>
      <c r="C531" s="5" t="s">
        <v>1095</v>
      </c>
      <c r="D531" s="2" t="s">
        <v>1096</v>
      </c>
      <c r="E531" s="21"/>
      <c r="F531" s="21"/>
      <c r="G531" s="21"/>
      <c r="H531" s="18"/>
      <c r="I531" s="8"/>
      <c r="J531" s="8"/>
      <c r="K531" s="8"/>
      <c r="L531" s="8"/>
      <c r="M531" s="8"/>
      <c r="N531" s="8"/>
      <c r="O531" s="8"/>
      <c r="P531" s="8"/>
      <c r="Q531" s="8"/>
      <c r="R531" s="8"/>
      <c r="S531" s="8"/>
      <c r="T531" s="8"/>
      <c r="U531" s="8" t="str">
        <f>IF(Screening!$AB$16="No", "Ex","")</f>
        <v/>
      </c>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t="str">
        <f t="shared" si="8"/>
        <v/>
      </c>
    </row>
    <row r="532" spans="1:49" ht="69" x14ac:dyDescent="0.3">
      <c r="A532" s="8">
        <v>531</v>
      </c>
      <c r="B532" s="2" t="s">
        <v>1097</v>
      </c>
      <c r="C532" s="5" t="s">
        <v>1539</v>
      </c>
      <c r="D532" s="2" t="s">
        <v>1098</v>
      </c>
      <c r="E532" s="21"/>
      <c r="F532" s="21"/>
      <c r="G532" s="21"/>
      <c r="H532" s="18"/>
      <c r="I532" s="8"/>
      <c r="J532" s="8"/>
      <c r="K532" s="8"/>
      <c r="L532" s="8"/>
      <c r="M532" s="8"/>
      <c r="N532" s="8"/>
      <c r="O532" s="8"/>
      <c r="P532" s="8"/>
      <c r="Q532" s="8"/>
      <c r="R532" s="8"/>
      <c r="S532" s="8"/>
      <c r="T532" s="8"/>
      <c r="U532" s="8" t="str">
        <f>IF(Screening!$AB$16="No", "Ex","")</f>
        <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t="str">
        <f t="shared" si="8"/>
        <v/>
      </c>
    </row>
    <row r="533" spans="1:49" ht="82.8" x14ac:dyDescent="0.3">
      <c r="A533" s="8">
        <v>532</v>
      </c>
      <c r="B533" s="2" t="s">
        <v>1099</v>
      </c>
      <c r="C533" s="5" t="s">
        <v>1100</v>
      </c>
      <c r="D533" s="2" t="s">
        <v>1101</v>
      </c>
      <c r="E533" s="21"/>
      <c r="F533" s="21"/>
      <c r="G533" s="21"/>
      <c r="H533" s="18"/>
      <c r="I533" s="8"/>
      <c r="J533" s="8"/>
      <c r="K533" s="8"/>
      <c r="L533" s="8"/>
      <c r="M533" s="8"/>
      <c r="N533" s="8"/>
      <c r="O533" s="8"/>
      <c r="P533" s="8"/>
      <c r="Q533" s="8"/>
      <c r="R533" s="8"/>
      <c r="S533" s="8"/>
      <c r="T533" s="8"/>
      <c r="U533" s="8" t="str">
        <f>IF(Screening!$AB$16="No", "Ex","")</f>
        <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t="str">
        <f t="shared" si="8"/>
        <v/>
      </c>
    </row>
    <row r="534" spans="1:49" ht="41.4" x14ac:dyDescent="0.3">
      <c r="A534" s="8">
        <v>533</v>
      </c>
      <c r="B534" s="2" t="s">
        <v>1102</v>
      </c>
      <c r="C534" s="5" t="s">
        <v>1103</v>
      </c>
      <c r="D534" s="2" t="s">
        <v>1104</v>
      </c>
      <c r="E534" s="21"/>
      <c r="F534" s="21"/>
      <c r="G534" s="21"/>
      <c r="H534" s="18"/>
      <c r="I534" s="8"/>
      <c r="J534" s="8"/>
      <c r="K534" s="8"/>
      <c r="L534" s="8"/>
      <c r="M534" s="8"/>
      <c r="N534" s="8"/>
      <c r="O534" s="8"/>
      <c r="P534" s="8"/>
      <c r="Q534" s="8"/>
      <c r="R534" s="8"/>
      <c r="S534" s="8"/>
      <c r="T534" s="8"/>
      <c r="U534" s="8" t="str">
        <f>IF(Screening!$AB$16="No", "Ex","")</f>
        <v/>
      </c>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t="str">
        <f t="shared" si="8"/>
        <v/>
      </c>
    </row>
    <row r="535" spans="1:49" x14ac:dyDescent="0.3">
      <c r="A535" s="8">
        <v>534</v>
      </c>
      <c r="B535" s="2" t="s">
        <v>1105</v>
      </c>
      <c r="C535" s="5" t="s">
        <v>1106</v>
      </c>
      <c r="D535" s="2" t="s">
        <v>1107</v>
      </c>
      <c r="E535" s="21"/>
      <c r="F535" s="21"/>
      <c r="G535" s="21"/>
      <c r="H535" s="18"/>
      <c r="I535" s="8"/>
      <c r="J535" s="8"/>
      <c r="K535" s="8"/>
      <c r="L535" s="8"/>
      <c r="M535" s="8"/>
      <c r="N535" s="8"/>
      <c r="O535" s="8"/>
      <c r="P535" s="8"/>
      <c r="Q535" s="8"/>
      <c r="R535" s="8"/>
      <c r="S535" s="8"/>
      <c r="T535" s="8"/>
      <c r="U535" s="8" t="str">
        <f>IF(Screening!$AB$16="No", "Ex","")</f>
        <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t="str">
        <f t="shared" si="8"/>
        <v/>
      </c>
    </row>
    <row r="536" spans="1:49" x14ac:dyDescent="0.3">
      <c r="A536" s="8">
        <v>535</v>
      </c>
      <c r="B536" s="2" t="s">
        <v>1108</v>
      </c>
      <c r="C536" s="5" t="s">
        <v>1109</v>
      </c>
      <c r="D536" s="2" t="s">
        <v>1110</v>
      </c>
      <c r="E536" s="21"/>
      <c r="F536" s="21"/>
      <c r="G536" s="21"/>
      <c r="H536" s="18"/>
      <c r="I536" s="8"/>
      <c r="J536" s="8"/>
      <c r="K536" s="8"/>
      <c r="L536" s="8"/>
      <c r="M536" s="8"/>
      <c r="N536" s="8"/>
      <c r="O536" s="8"/>
      <c r="P536" s="8"/>
      <c r="Q536" s="8"/>
      <c r="R536" s="8"/>
      <c r="S536" s="8"/>
      <c r="T536" s="8"/>
      <c r="U536" s="8" t="str">
        <f>IF(Screening!$AB$16="No", "Ex","")</f>
        <v/>
      </c>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t="str">
        <f t="shared" si="8"/>
        <v/>
      </c>
    </row>
    <row r="537" spans="1:49" x14ac:dyDescent="0.3">
      <c r="A537" s="8">
        <v>536</v>
      </c>
      <c r="B537" s="63" t="s">
        <v>1111</v>
      </c>
      <c r="C537" s="66" t="s">
        <v>1112</v>
      </c>
      <c r="D537" s="63" t="s">
        <v>1113</v>
      </c>
      <c r="E537" s="64"/>
      <c r="F537" s="64"/>
      <c r="G537" s="21"/>
      <c r="H537" s="18"/>
      <c r="I537" s="8"/>
      <c r="J537" s="8"/>
      <c r="K537" s="8"/>
      <c r="L537" s="8"/>
      <c r="M537" s="8"/>
      <c r="N537" s="8"/>
      <c r="O537" s="8"/>
      <c r="P537" s="8"/>
      <c r="Q537" s="8"/>
      <c r="R537" s="8"/>
      <c r="S537" s="8"/>
      <c r="T537" s="8"/>
      <c r="U537" s="8" t="str">
        <f>IF(Screening!$AB$16="No", "Ex","")</f>
        <v/>
      </c>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t="str">
        <f t="shared" si="8"/>
        <v/>
      </c>
    </row>
    <row r="538" spans="1:49" ht="41.4" x14ac:dyDescent="0.3">
      <c r="A538" s="8">
        <v>537</v>
      </c>
      <c r="B538" s="2" t="s">
        <v>1114</v>
      </c>
      <c r="C538" s="5" t="s">
        <v>1212</v>
      </c>
      <c r="D538" s="2" t="s">
        <v>1115</v>
      </c>
      <c r="E538" s="21"/>
      <c r="F538" s="21"/>
      <c r="G538" s="21"/>
      <c r="H538" s="18"/>
      <c r="I538" s="8"/>
      <c r="J538" s="8"/>
      <c r="K538" s="8"/>
      <c r="L538" s="8"/>
      <c r="M538" s="8"/>
      <c r="N538" s="8"/>
      <c r="O538" s="8"/>
      <c r="P538" s="8"/>
      <c r="Q538" s="8"/>
      <c r="R538" s="8"/>
      <c r="S538" s="8"/>
      <c r="T538" s="8"/>
      <c r="U538" s="8" t="str">
        <f>IF(Screening!$AB$16="No", "Ex","")</f>
        <v/>
      </c>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t="str">
        <f t="shared" si="8"/>
        <v/>
      </c>
    </row>
    <row r="539" spans="1:49" x14ac:dyDescent="0.3">
      <c r="A539" s="8">
        <v>538</v>
      </c>
      <c r="B539" s="63" t="s">
        <v>1116</v>
      </c>
      <c r="C539" s="66" t="s">
        <v>1117</v>
      </c>
      <c r="D539" s="63" t="s">
        <v>1118</v>
      </c>
      <c r="E539" s="64"/>
      <c r="F539" s="64"/>
      <c r="G539" s="21"/>
      <c r="H539" s="18"/>
      <c r="I539" s="8"/>
      <c r="J539" s="8"/>
      <c r="K539" s="8"/>
      <c r="L539" s="8"/>
      <c r="M539" s="8"/>
      <c r="N539" s="8"/>
      <c r="O539" s="8"/>
      <c r="P539" s="8"/>
      <c r="Q539" s="8"/>
      <c r="R539" s="8"/>
      <c r="S539" s="8"/>
      <c r="T539" s="8"/>
      <c r="U539" s="8" t="str">
        <f>IF(Screening!$AB$16="No", "Ex","")</f>
        <v/>
      </c>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t="str">
        <f t="shared" si="8"/>
        <v/>
      </c>
    </row>
    <row r="540" spans="1:49" ht="27.6" x14ac:dyDescent="0.3">
      <c r="A540" s="8">
        <v>539</v>
      </c>
      <c r="B540" s="2" t="s">
        <v>1119</v>
      </c>
      <c r="C540" s="5" t="s">
        <v>1120</v>
      </c>
      <c r="D540" s="2" t="s">
        <v>1121</v>
      </c>
      <c r="E540" s="21"/>
      <c r="F540" s="21"/>
      <c r="G540" s="21"/>
      <c r="H540" s="18"/>
      <c r="I540" s="8"/>
      <c r="J540" s="8"/>
      <c r="K540" s="8"/>
      <c r="L540" s="8"/>
      <c r="M540" s="8"/>
      <c r="N540" s="8"/>
      <c r="O540" s="8"/>
      <c r="P540" s="8"/>
      <c r="Q540" s="8"/>
      <c r="R540" s="8"/>
      <c r="S540" s="8"/>
      <c r="T540" s="8"/>
      <c r="U540" s="8" t="str">
        <f>IF(Screening!$AB$16="No", "Ex","")</f>
        <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t="str">
        <f t="shared" si="8"/>
        <v/>
      </c>
    </row>
    <row r="541" spans="1:49" ht="41.4" x14ac:dyDescent="0.3">
      <c r="A541" s="8">
        <v>540</v>
      </c>
      <c r="B541" s="2" t="s">
        <v>1122</v>
      </c>
      <c r="C541" s="5" t="s">
        <v>1123</v>
      </c>
      <c r="D541" s="2" t="s">
        <v>1124</v>
      </c>
      <c r="E541" s="21"/>
      <c r="F541" s="21"/>
      <c r="G541" s="21"/>
      <c r="H541" s="18"/>
      <c r="I541" s="8"/>
      <c r="J541" s="8"/>
      <c r="K541" s="8"/>
      <c r="L541" s="8"/>
      <c r="M541" s="8"/>
      <c r="N541" s="8"/>
      <c r="O541" s="8"/>
      <c r="P541" s="8"/>
      <c r="Q541" s="8"/>
      <c r="R541" s="8"/>
      <c r="S541" s="8"/>
      <c r="T541" s="8"/>
      <c r="U541" s="8" t="str">
        <f>IF(Screening!$AB$16="No", "Ex","")</f>
        <v/>
      </c>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t="str">
        <f t="shared" si="8"/>
        <v/>
      </c>
    </row>
    <row r="542" spans="1:49" ht="55.2" x14ac:dyDescent="0.3">
      <c r="A542" s="8">
        <v>541</v>
      </c>
      <c r="B542" s="2" t="s">
        <v>1125</v>
      </c>
      <c r="C542" s="5" t="s">
        <v>1213</v>
      </c>
      <c r="D542" s="2" t="s">
        <v>1126</v>
      </c>
      <c r="E542" s="21"/>
      <c r="F542" s="21"/>
      <c r="G542" s="21"/>
      <c r="H542" s="18"/>
      <c r="I542" s="8"/>
      <c r="J542" s="8"/>
      <c r="K542" s="8"/>
      <c r="L542" s="8"/>
      <c r="M542" s="8"/>
      <c r="N542" s="8"/>
      <c r="O542" s="8"/>
      <c r="P542" s="8"/>
      <c r="Q542" s="8"/>
      <c r="R542" s="8"/>
      <c r="S542" s="8"/>
      <c r="T542" s="8"/>
      <c r="U542" s="8" t="str">
        <f>IF(Screening!$AB$16="No", "Ex","")</f>
        <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t="str">
        <f t="shared" si="8"/>
        <v/>
      </c>
    </row>
    <row r="543" spans="1:49" ht="41.4" x14ac:dyDescent="0.3">
      <c r="A543" s="8">
        <v>542</v>
      </c>
      <c r="B543" s="2" t="s">
        <v>1127</v>
      </c>
      <c r="C543" s="5" t="s">
        <v>1128</v>
      </c>
      <c r="D543" s="2" t="s">
        <v>1129</v>
      </c>
      <c r="E543" s="21"/>
      <c r="F543" s="21"/>
      <c r="G543" s="21"/>
      <c r="H543" s="18"/>
      <c r="I543" s="8"/>
      <c r="J543" s="8"/>
      <c r="K543" s="8"/>
      <c r="L543" s="8"/>
      <c r="M543" s="8"/>
      <c r="N543" s="8"/>
      <c r="O543" s="8"/>
      <c r="P543" s="8"/>
      <c r="Q543" s="8"/>
      <c r="R543" s="8"/>
      <c r="S543" s="8"/>
      <c r="T543" s="8"/>
      <c r="U543" s="8" t="str">
        <f>IF(Screening!$AB$16="No", "Ex","")</f>
        <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t="str">
        <f t="shared" si="8"/>
        <v/>
      </c>
    </row>
    <row r="544" spans="1:49" ht="27.6" x14ac:dyDescent="0.3">
      <c r="A544" s="8">
        <v>543</v>
      </c>
      <c r="B544" s="2" t="s">
        <v>1130</v>
      </c>
      <c r="C544" s="5" t="s">
        <v>1131</v>
      </c>
      <c r="D544" s="2" t="s">
        <v>1132</v>
      </c>
      <c r="E544" s="21"/>
      <c r="F544" s="21"/>
      <c r="G544" s="21"/>
      <c r="H544" s="18"/>
      <c r="I544" s="8"/>
      <c r="J544" s="8"/>
      <c r="K544" s="8"/>
      <c r="L544" s="8"/>
      <c r="M544" s="8"/>
      <c r="N544" s="8"/>
      <c r="O544" s="8"/>
      <c r="P544" s="8"/>
      <c r="Q544" s="8"/>
      <c r="R544" s="8"/>
      <c r="S544" s="8"/>
      <c r="T544" s="8"/>
      <c r="U544" s="8" t="str">
        <f>IF(Screening!$AB$16="No", "Ex","")</f>
        <v/>
      </c>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t="str">
        <f t="shared" si="8"/>
        <v/>
      </c>
    </row>
    <row r="545" spans="1:49" ht="55.2" x14ac:dyDescent="0.3">
      <c r="A545" s="8">
        <v>544</v>
      </c>
      <c r="B545" s="2" t="s">
        <v>1133</v>
      </c>
      <c r="C545" s="5" t="s">
        <v>1214</v>
      </c>
      <c r="D545" s="2" t="s">
        <v>1134</v>
      </c>
      <c r="E545" s="21"/>
      <c r="F545" s="21"/>
      <c r="G545" s="21"/>
      <c r="H545" s="18"/>
      <c r="I545" s="8"/>
      <c r="J545" s="8"/>
      <c r="K545" s="8"/>
      <c r="L545" s="8"/>
      <c r="M545" s="8"/>
      <c r="N545" s="8"/>
      <c r="O545" s="8"/>
      <c r="P545" s="8"/>
      <c r="Q545" s="8"/>
      <c r="R545" s="8"/>
      <c r="S545" s="8"/>
      <c r="T545" s="8"/>
      <c r="U545" s="8" t="str">
        <f>IF(Screening!$AB$16="No", "Ex","")</f>
        <v/>
      </c>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t="str">
        <f t="shared" si="8"/>
        <v/>
      </c>
    </row>
    <row r="546" spans="1:49" ht="69" x14ac:dyDescent="0.3">
      <c r="A546" s="8">
        <v>545</v>
      </c>
      <c r="B546" s="2" t="s">
        <v>1135</v>
      </c>
      <c r="C546" s="5" t="s">
        <v>1136</v>
      </c>
      <c r="D546" s="2" t="s">
        <v>1137</v>
      </c>
      <c r="E546" s="21"/>
      <c r="F546" s="21"/>
      <c r="G546" s="21"/>
      <c r="H546" s="18"/>
      <c r="I546" s="8"/>
      <c r="J546" s="8"/>
      <c r="K546" s="8"/>
      <c r="L546" s="8"/>
      <c r="M546" s="8"/>
      <c r="N546" s="8"/>
      <c r="O546" s="8"/>
      <c r="P546" s="8"/>
      <c r="Q546" s="8"/>
      <c r="R546" s="8"/>
      <c r="S546" s="8"/>
      <c r="T546" s="8"/>
      <c r="U546" s="8" t="str">
        <f>IF(Screening!$AB$16="No", "Ex","")</f>
        <v/>
      </c>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t="str">
        <f t="shared" si="8"/>
        <v/>
      </c>
    </row>
    <row r="547" spans="1:49" x14ac:dyDescent="0.3">
      <c r="A547" s="8">
        <v>546</v>
      </c>
      <c r="B547" s="63" t="s">
        <v>1138</v>
      </c>
      <c r="C547" s="66" t="s">
        <v>1139</v>
      </c>
      <c r="D547" s="63" t="s">
        <v>1140</v>
      </c>
      <c r="E547" s="64"/>
      <c r="F547" s="64"/>
      <c r="G547" s="21"/>
      <c r="H547" s="18"/>
      <c r="I547" s="8"/>
      <c r="J547" s="8"/>
      <c r="K547" s="8"/>
      <c r="L547" s="8"/>
      <c r="M547" s="8"/>
      <c r="N547" s="8"/>
      <c r="O547" s="8"/>
      <c r="P547" s="8"/>
      <c r="Q547" s="8"/>
      <c r="R547" s="8"/>
      <c r="S547" s="8"/>
      <c r="T547" s="8"/>
      <c r="U547" s="8" t="str">
        <f>IF(Screening!$AB$16="No", "Ex","")</f>
        <v/>
      </c>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t="str">
        <f t="shared" si="8"/>
        <v/>
      </c>
    </row>
    <row r="548" spans="1:49" ht="41.4" x14ac:dyDescent="0.3">
      <c r="A548" s="8">
        <v>547</v>
      </c>
      <c r="B548" s="2" t="s">
        <v>1141</v>
      </c>
      <c r="C548" s="5" t="s">
        <v>1142</v>
      </c>
      <c r="D548" s="2" t="s">
        <v>1143</v>
      </c>
      <c r="E548" s="21"/>
      <c r="F548" s="21"/>
      <c r="G548" s="21"/>
      <c r="H548" s="18"/>
      <c r="I548" s="8"/>
      <c r="J548" s="8"/>
      <c r="K548" s="8"/>
      <c r="L548" s="8"/>
      <c r="M548" s="8"/>
      <c r="N548" s="8"/>
      <c r="O548" s="8"/>
      <c r="P548" s="8"/>
      <c r="Q548" s="8"/>
      <c r="R548" s="8"/>
      <c r="S548" s="8"/>
      <c r="T548" s="8"/>
      <c r="U548" s="8" t="str">
        <f>IF(Screening!$AB$16="No", "Ex","")</f>
        <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t="str">
        <f t="shared" si="8"/>
        <v/>
      </c>
    </row>
    <row r="549" spans="1:49" ht="41.4" x14ac:dyDescent="0.3">
      <c r="A549" s="8">
        <v>548</v>
      </c>
      <c r="B549" s="2" t="s">
        <v>1144</v>
      </c>
      <c r="C549" s="5" t="s">
        <v>1145</v>
      </c>
      <c r="D549" s="2" t="s">
        <v>1146</v>
      </c>
      <c r="E549" s="21"/>
      <c r="F549" s="21"/>
      <c r="G549" s="21"/>
      <c r="H549" s="18"/>
      <c r="I549" s="8"/>
      <c r="J549" s="8"/>
      <c r="K549" s="8"/>
      <c r="L549" s="8"/>
      <c r="M549" s="8"/>
      <c r="N549" s="8"/>
      <c r="O549" s="8"/>
      <c r="P549" s="8"/>
      <c r="Q549" s="8"/>
      <c r="R549" s="8"/>
      <c r="S549" s="8"/>
      <c r="T549" s="8"/>
      <c r="U549" s="8" t="str">
        <f>IF(Screening!$AB$16="No", "Ex","")</f>
        <v/>
      </c>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t="str">
        <f t="shared" si="8"/>
        <v/>
      </c>
    </row>
    <row r="550" spans="1:49" x14ac:dyDescent="0.3">
      <c r="A550" s="8">
        <v>549</v>
      </c>
      <c r="B550" s="63" t="s">
        <v>1147</v>
      </c>
      <c r="C550" s="66" t="s">
        <v>1148</v>
      </c>
      <c r="D550" s="63" t="s">
        <v>1149</v>
      </c>
      <c r="E550" s="64"/>
      <c r="F550" s="64"/>
      <c r="G550" s="21"/>
      <c r="H550" s="18"/>
      <c r="I550" s="8"/>
      <c r="J550" s="8"/>
      <c r="K550" s="8"/>
      <c r="L550" s="8"/>
      <c r="M550" s="8"/>
      <c r="N550" s="8"/>
      <c r="O550" s="8"/>
      <c r="P550" s="8"/>
      <c r="Q550" s="8"/>
      <c r="R550" s="8"/>
      <c r="S550" s="8"/>
      <c r="T550" s="8"/>
      <c r="U550" s="8" t="str">
        <f>IF(Screening!$AB$16="No", "Ex","")</f>
        <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t="str">
        <f t="shared" si="8"/>
        <v/>
      </c>
    </row>
    <row r="551" spans="1:49" x14ac:dyDescent="0.3">
      <c r="A551" s="8">
        <v>550</v>
      </c>
      <c r="B551" s="63" t="s">
        <v>1150</v>
      </c>
      <c r="C551" s="66" t="s">
        <v>1151</v>
      </c>
      <c r="D551" s="63" t="s">
        <v>1152</v>
      </c>
      <c r="E551" s="64"/>
      <c r="F551" s="64"/>
      <c r="G551" s="21"/>
      <c r="H551" s="18"/>
      <c r="I551" s="8"/>
      <c r="J551" s="8"/>
      <c r="K551" s="8"/>
      <c r="L551" s="8"/>
      <c r="M551" s="8"/>
      <c r="N551" s="8"/>
      <c r="O551" s="8"/>
      <c r="P551" s="8"/>
      <c r="Q551" s="8"/>
      <c r="R551" s="8"/>
      <c r="S551" s="8"/>
      <c r="T551" s="8"/>
      <c r="U551" s="8" t="str">
        <f>IF(Screening!$AB$16="No", "Ex","")</f>
        <v/>
      </c>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t="str">
        <f t="shared" si="8"/>
        <v/>
      </c>
    </row>
    <row r="552" spans="1:49" x14ac:dyDescent="0.3">
      <c r="A552" s="8">
        <v>551</v>
      </c>
      <c r="B552" s="63" t="s">
        <v>1153</v>
      </c>
      <c r="C552" s="66" t="s">
        <v>1154</v>
      </c>
      <c r="D552" s="63" t="s">
        <v>1155</v>
      </c>
      <c r="E552" s="64"/>
      <c r="F552" s="64"/>
      <c r="G552" s="21"/>
      <c r="H552" s="18"/>
      <c r="I552" s="8"/>
      <c r="J552" s="8"/>
      <c r="K552" s="8"/>
      <c r="L552" s="8"/>
      <c r="M552" s="8"/>
      <c r="N552" s="8"/>
      <c r="O552" s="8"/>
      <c r="P552" s="8"/>
      <c r="Q552" s="8"/>
      <c r="R552" s="8"/>
      <c r="S552" s="8"/>
      <c r="T552" s="8"/>
      <c r="U552" s="8" t="str">
        <f>IF(Screening!$AB$16="No", "Ex","")</f>
        <v/>
      </c>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t="str">
        <f t="shared" si="8"/>
        <v/>
      </c>
    </row>
    <row r="553" spans="1:49" ht="55.2" x14ac:dyDescent="0.3">
      <c r="A553" s="8">
        <v>552</v>
      </c>
      <c r="B553" s="2" t="s">
        <v>1156</v>
      </c>
      <c r="C553" s="5" t="s">
        <v>1157</v>
      </c>
      <c r="D553" s="2" t="s">
        <v>1158</v>
      </c>
      <c r="E553" s="21"/>
      <c r="F553" s="21"/>
      <c r="G553" s="21"/>
      <c r="H553" s="18"/>
      <c r="I553" s="8"/>
      <c r="J553" s="8"/>
      <c r="K553" s="8"/>
      <c r="L553" s="8"/>
      <c r="M553" s="8"/>
      <c r="N553" s="8"/>
      <c r="O553" s="8"/>
      <c r="P553" s="8"/>
      <c r="Q553" s="8"/>
      <c r="R553" s="8"/>
      <c r="S553" s="8"/>
      <c r="T553" s="8"/>
      <c r="U553" s="8" t="str">
        <f>IF(Screening!$AB$16="No", "Ex","")</f>
        <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t="str">
        <f t="shared" si="8"/>
        <v/>
      </c>
    </row>
    <row r="554" spans="1:49" ht="69" x14ac:dyDescent="0.3">
      <c r="A554" s="8">
        <v>553</v>
      </c>
      <c r="B554" s="2" t="s">
        <v>1159</v>
      </c>
      <c r="C554" s="5" t="s">
        <v>1160</v>
      </c>
      <c r="D554" s="2" t="s">
        <v>1161</v>
      </c>
      <c r="E554" s="21"/>
      <c r="F554" s="21"/>
      <c r="G554" s="21"/>
      <c r="H554" s="18"/>
      <c r="I554" s="8"/>
      <c r="J554" s="8"/>
      <c r="K554" s="8"/>
      <c r="L554" s="8"/>
      <c r="M554" s="8"/>
      <c r="N554" s="8"/>
      <c r="O554" s="8"/>
      <c r="P554" s="8"/>
      <c r="Q554" s="8"/>
      <c r="R554" s="8"/>
      <c r="S554" s="8"/>
      <c r="T554" s="8"/>
      <c r="U554" s="8" t="str">
        <f>IF(Screening!$AB$16="No", "Ex","")</f>
        <v/>
      </c>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t="str">
        <f t="shared" si="8"/>
        <v/>
      </c>
    </row>
    <row r="555" spans="1:49" x14ac:dyDescent="0.3">
      <c r="A555" s="8">
        <v>554</v>
      </c>
      <c r="B555" s="63" t="s">
        <v>1162</v>
      </c>
      <c r="C555" s="66" t="s">
        <v>1163</v>
      </c>
      <c r="D555" s="63" t="s">
        <v>1164</v>
      </c>
      <c r="E555" s="64"/>
      <c r="F555" s="64"/>
      <c r="G555" s="21"/>
      <c r="H555" s="18"/>
      <c r="I555" s="8"/>
      <c r="J555" s="8"/>
      <c r="K555" s="8"/>
      <c r="L555" s="8"/>
      <c r="M555" s="8"/>
      <c r="N555" s="8"/>
      <c r="O555" s="8"/>
      <c r="P555" s="8"/>
      <c r="Q555" s="8"/>
      <c r="R555" s="8"/>
      <c r="S555" s="8"/>
      <c r="T555" s="8"/>
      <c r="U555" s="8" t="str">
        <f>IF(Screening!$AB$16="No", "Ex","")</f>
        <v/>
      </c>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t="str">
        <f t="shared" si="8"/>
        <v/>
      </c>
    </row>
    <row r="556" spans="1:49" ht="69" x14ac:dyDescent="0.3">
      <c r="A556" s="8">
        <v>555</v>
      </c>
      <c r="B556" s="2" t="s">
        <v>1165</v>
      </c>
      <c r="C556" s="5" t="s">
        <v>1166</v>
      </c>
      <c r="D556" s="2" t="s">
        <v>1167</v>
      </c>
      <c r="E556" s="21"/>
      <c r="F556" s="21"/>
      <c r="G556" s="21"/>
      <c r="H556" s="18"/>
      <c r="I556" s="8"/>
      <c r="J556" s="8"/>
      <c r="K556" s="8"/>
      <c r="L556" s="8"/>
      <c r="M556" s="8"/>
      <c r="N556" s="8"/>
      <c r="O556" s="8"/>
      <c r="P556" s="8"/>
      <c r="Q556" s="8"/>
      <c r="R556" s="8"/>
      <c r="S556" s="8"/>
      <c r="T556" s="8"/>
      <c r="U556" s="8" t="str">
        <f>IF(Screening!$AB$16="No", "Ex","")</f>
        <v/>
      </c>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t="str">
        <f t="shared" si="8"/>
        <v/>
      </c>
    </row>
    <row r="557" spans="1:49" ht="96.6" x14ac:dyDescent="0.3">
      <c r="A557" s="8">
        <v>556</v>
      </c>
      <c r="B557" s="2" t="s">
        <v>1168</v>
      </c>
      <c r="C557" s="5" t="s">
        <v>1169</v>
      </c>
      <c r="D557" s="2" t="s">
        <v>1170</v>
      </c>
      <c r="E557" s="21"/>
      <c r="F557" s="21"/>
      <c r="G557" s="21"/>
      <c r="H557" s="18"/>
      <c r="I557" s="8"/>
      <c r="J557" s="8"/>
      <c r="K557" s="8"/>
      <c r="L557" s="8"/>
      <c r="M557" s="8"/>
      <c r="N557" s="8"/>
      <c r="O557" s="8"/>
      <c r="P557" s="8"/>
      <c r="Q557" s="8"/>
      <c r="R557" s="8"/>
      <c r="S557" s="8"/>
      <c r="T557" s="8"/>
      <c r="U557" s="8" t="str">
        <f>IF(Screening!$AB$16="No", "Ex","")</f>
        <v/>
      </c>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t="str">
        <f t="shared" si="8"/>
        <v/>
      </c>
    </row>
    <row r="558" spans="1:49" ht="41.4" x14ac:dyDescent="0.3">
      <c r="A558" s="8">
        <v>557</v>
      </c>
      <c r="B558" s="2" t="s">
        <v>1171</v>
      </c>
      <c r="C558" s="5" t="s">
        <v>1537</v>
      </c>
      <c r="D558" s="2" t="s">
        <v>1172</v>
      </c>
      <c r="E558" s="21"/>
      <c r="F558" s="21"/>
      <c r="G558" s="21"/>
      <c r="H558" s="18"/>
      <c r="I558" s="8"/>
      <c r="J558" s="8"/>
      <c r="K558" s="8"/>
      <c r="L558" s="8"/>
      <c r="M558" s="8"/>
      <c r="N558" s="8"/>
      <c r="O558" s="8"/>
      <c r="P558" s="8"/>
      <c r="Q558" s="8"/>
      <c r="R558" s="8"/>
      <c r="S558" s="8"/>
      <c r="T558" s="8"/>
      <c r="U558" s="8" t="str">
        <f>IF(Screening!$AB$16="No", "Ex","")</f>
        <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t="str">
        <f t="shared" si="8"/>
        <v/>
      </c>
    </row>
    <row r="559" spans="1:49" ht="55.2" x14ac:dyDescent="0.3">
      <c r="A559" s="8">
        <v>558</v>
      </c>
      <c r="B559" s="2" t="s">
        <v>1173</v>
      </c>
      <c r="C559" s="5" t="s">
        <v>1536</v>
      </c>
      <c r="D559" s="2" t="s">
        <v>1391</v>
      </c>
      <c r="E559" s="21"/>
      <c r="F559" s="21"/>
      <c r="G559" s="21"/>
      <c r="H559" s="18"/>
      <c r="I559" s="8"/>
      <c r="J559" s="8"/>
      <c r="K559" s="8"/>
      <c r="L559" s="8"/>
      <c r="M559" s="8"/>
      <c r="N559" s="8"/>
      <c r="O559" s="8"/>
      <c r="P559" s="8"/>
      <c r="Q559" s="8"/>
      <c r="R559" s="8"/>
      <c r="S559" s="8"/>
      <c r="T559" s="8"/>
      <c r="U559" s="8" t="str">
        <f>IF(Screening!$AB$16="No", "Ex","")</f>
        <v/>
      </c>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t="str">
        <f t="shared" si="8"/>
        <v/>
      </c>
    </row>
    <row r="560" spans="1:49" ht="55.2" x14ac:dyDescent="0.3">
      <c r="A560" s="8">
        <v>559</v>
      </c>
      <c r="B560" s="2" t="s">
        <v>1174</v>
      </c>
      <c r="C560" s="5" t="s">
        <v>1535</v>
      </c>
      <c r="D560" s="2" t="s">
        <v>1175</v>
      </c>
      <c r="E560" s="21"/>
      <c r="F560" s="21"/>
      <c r="G560" s="21"/>
      <c r="H560" s="18"/>
      <c r="I560" s="8"/>
      <c r="J560" s="8"/>
      <c r="K560" s="8"/>
      <c r="L560" s="8"/>
      <c r="M560" s="8"/>
      <c r="N560" s="8"/>
      <c r="O560" s="8"/>
      <c r="P560" s="8"/>
      <c r="Q560" s="8"/>
      <c r="R560" s="8"/>
      <c r="S560" s="8"/>
      <c r="T560" s="8"/>
      <c r="U560" s="8" t="str">
        <f>IF(Screening!$AB$16="No", "Ex","")</f>
        <v/>
      </c>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t="str">
        <f t="shared" si="8"/>
        <v/>
      </c>
    </row>
    <row r="561" spans="1:49" ht="69" x14ac:dyDescent="0.3">
      <c r="A561" s="8">
        <v>560</v>
      </c>
      <c r="B561" s="8" t="s">
        <v>1176</v>
      </c>
      <c r="C561" s="8" t="s">
        <v>1534</v>
      </c>
      <c r="D561" s="8" t="s">
        <v>1177</v>
      </c>
      <c r="E561" s="21"/>
      <c r="F561" s="28"/>
      <c r="G561" s="21"/>
      <c r="H561" s="28"/>
      <c r="I561" s="8"/>
      <c r="J561" s="8"/>
      <c r="K561" s="8"/>
      <c r="L561" s="8"/>
      <c r="M561" s="8"/>
      <c r="N561" s="8"/>
      <c r="O561" s="8"/>
      <c r="P561" s="8"/>
      <c r="Q561" s="8"/>
      <c r="R561" s="8"/>
      <c r="S561" s="8"/>
      <c r="T561" s="8"/>
      <c r="U561" s="8" t="str">
        <f>IF(Screening!$AB$16="No", "Ex","")</f>
        <v/>
      </c>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t="str">
        <f t="shared" si="8"/>
        <v/>
      </c>
    </row>
    <row r="562" spans="1:49" x14ac:dyDescent="0.3">
      <c r="A562" s="17">
        <v>561</v>
      </c>
      <c r="B562" s="17"/>
      <c r="C562" s="17" t="s">
        <v>1669</v>
      </c>
      <c r="D562" s="17"/>
      <c r="E562" s="17"/>
      <c r="F562" s="17"/>
      <c r="G562" s="17"/>
      <c r="H562" s="17"/>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t="s">
        <v>1678</v>
      </c>
    </row>
  </sheetData>
  <sheetProtection algorithmName="SHA-512" hashValue="y5T3Y4kD9NtwtAeROnc0Ewfq38lbmyLZWmQ6WpS/i+ARmuhT6XR2XPnCdwI1+MlUVdSEUuzSlUW7ws8rBqEDyQ==" saltValue="uONbVeH319+VVFeoC4yJCg==" spinCount="100000" sheet="1" selectLockedCells="1"/>
  <sortState ref="A2:AW562">
    <sortCondition ref="A2:A562"/>
  </sortState>
  <conditionalFormatting sqref="H267:H561 G267:G562 A2:H263 F264:H266 F267:F268 A264:E268 A269:F561">
    <cfRule type="expression" dxfId="1" priority="2">
      <formula>$AW2="Ex"</formula>
    </cfRule>
  </conditionalFormatting>
  <conditionalFormatting sqref="A562:F562 H562">
    <cfRule type="expression" dxfId="0" priority="1">
      <formula>$AW562="Ex"</formula>
    </cfRule>
  </conditionalFormatting>
  <dataValidations count="1">
    <dataValidation type="list" allowBlank="1" showInputMessage="1" showErrorMessage="1" sqref="G265 G183 G190:G191 G80 G75 G216:G217 G219 G240" xr:uid="{00000000-0002-0000-0200-000000000000}">
      <formula1>$A$54:$A$56</formula1>
    </dataValidation>
  </dataValidations>
  <pageMargins left="0.7" right="0.7" top="0.75" bottom="0.75" header="0.3" footer="0.3"/>
  <pageSetup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Screening!$A$52:$A$54</xm:f>
          </x14:formula1>
          <xm:sqref>G266:G562 E556:E561 E553:E554 E548:E549 E540:E546 E538 E531:E536 E525:E529 E523 E515:E521 E510:E513 E498:E507 E475:E496 E453:E471 E450:E451 E439:E448 E436:E437 E424:E433 E416:E422 E401:E414 E391:E399 E385:E388 E359:E383 E338:E357 E317:E336 E306:E315 E296:E303 E271:E294 E263:E268 E87:E261 E82:E85 E5:E80 G241:G264 G220:G239 G218 G192:G215 G184:G189 G81:G182 G76:G79 G5:G74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showGridLines="0" showRowColHeaders="0" workbookViewId="0">
      <selection activeCell="B2" sqref="B2"/>
    </sheetView>
  </sheetViews>
  <sheetFormatPr defaultRowHeight="14.4" x14ac:dyDescent="0.3"/>
  <sheetData/>
  <sheetProtection algorithmName="SHA-512" hashValue="MuVtNqKWXYO/hEwNWy6G5zIsprMawebqsXRsX0HoVeS8ly9p9RZyduSJxZZyRGl6jjOjcs93AgRrFSUO4SSk6g==" saltValue="jIAXjpkS7cwb46Bf5XN2Aw==" spinCount="100000" sheet="1" objects="1" scenarios="1" selectLockedCells="1" selectUnlockedCells="1"/>
  <pageMargins left="0.7" right="0.7"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
  <sheetViews>
    <sheetView showGridLines="0" showRowColHeaders="0" workbookViewId="0">
      <selection activeCell="B1" sqref="B1"/>
    </sheetView>
  </sheetViews>
  <sheetFormatPr defaultRowHeight="14.4" x14ac:dyDescent="0.3"/>
  <sheetData/>
  <sheetProtection algorithmName="SHA-512" hashValue="yXD8+H9zlzB9sTVYaxRKA2Zwi2dUcZn/lEYnHYtDWu4jNmKxfZEAv7lCdM8Wzuxf/fXMjkUGht2WFHhKuCL4Ow==" saltValue="fpf8hFnfYbLgfY9XreV0ng==" spinCount="100000" sheet="1" objects="1" scenarios="1" selectLockedCells="1" selectUnlockedCells="1"/>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2:B6"/>
  <sheetViews>
    <sheetView showGridLines="0" showRowColHeaders="0" workbookViewId="0">
      <selection activeCell="D5" sqref="D5"/>
    </sheetView>
  </sheetViews>
  <sheetFormatPr defaultRowHeight="14.4" x14ac:dyDescent="0.3"/>
  <cols>
    <col min="2" max="2" width="110.33203125" customWidth="1"/>
  </cols>
  <sheetData>
    <row r="2" spans="2:2" ht="18" x14ac:dyDescent="0.3">
      <c r="B2" s="16" t="s">
        <v>1664</v>
      </c>
    </row>
    <row r="3" spans="2:2" ht="54" x14ac:dyDescent="0.3">
      <c r="B3" s="15" t="s">
        <v>1665</v>
      </c>
    </row>
    <row r="4" spans="2:2" ht="55.5" customHeight="1" x14ac:dyDescent="0.3">
      <c r="B4" s="15" t="s">
        <v>1666</v>
      </c>
    </row>
    <row r="5" spans="2:2" ht="55.5" customHeight="1" x14ac:dyDescent="0.3">
      <c r="B5" s="15" t="s">
        <v>1667</v>
      </c>
    </row>
    <row r="6" spans="2:2" ht="55.5" customHeight="1" x14ac:dyDescent="0.3">
      <c r="B6" s="15" t="s">
        <v>1668</v>
      </c>
    </row>
  </sheetData>
  <sheetProtection algorithmName="SHA-512" hashValue="A1gxtLp/5Kgh0YyFw2tpg6fgOML8CIfYVGE9CqwwOZGUPSLjORIaqm2+vA4kz7d9U+ZtWpFEP493ZtHkGA7hXg==" saltValue="7BuBkbhNIv/IBMFfQfJVSg==" spinCount="100000" sheet="1" objects="1" scenarios="1" selectLockedCells="1" selectUnlockedCells="1"/>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
  <sheetViews>
    <sheetView showGridLines="0" workbookViewId="0">
      <selection activeCell="A5" sqref="A5"/>
    </sheetView>
  </sheetViews>
  <sheetFormatPr defaultRowHeight="14.4" x14ac:dyDescent="0.3"/>
  <cols>
    <col min="1" max="1" width="5.44140625" customWidth="1"/>
    <col min="2" max="2" width="11.88671875" customWidth="1"/>
    <col min="3" max="3" width="87.44140625" customWidth="1"/>
    <col min="4" max="4" width="20.33203125" customWidth="1"/>
    <col min="5" max="5" width="10.33203125" customWidth="1"/>
    <col min="8" max="8" width="60.44140625" customWidth="1"/>
  </cols>
  <sheetData/>
  <sheetProtection sheet="1" objects="1" scenarios="1"/>
  <pageMargins left="0.7" right="0.7" top="0.75" bottom="0.75" header="0.3" footer="0.3"/>
  <drawing r:id="rId1"/>
  <legacyDrawing r:id="rId2"/>
  <controls>
    <mc:AlternateContent xmlns:mc="http://schemas.openxmlformats.org/markup-compatibility/2006">
      <mc:Choice Requires="x14">
        <control shapeId="12290" r:id="rId3" name="ClearNOD">
          <controlPr defaultSize="0" autoLine="0" r:id="rId4">
            <anchor moveWithCells="1">
              <from>
                <xdr:col>7</xdr:col>
                <xdr:colOff>2598420</xdr:colOff>
                <xdr:row>0</xdr:row>
                <xdr:rowOff>0</xdr:rowOff>
              </from>
              <to>
                <xdr:col>7</xdr:col>
                <xdr:colOff>4015740</xdr:colOff>
                <xdr:row>2</xdr:row>
                <xdr:rowOff>45720</xdr:rowOff>
              </to>
            </anchor>
          </controlPr>
        </control>
      </mc:Choice>
      <mc:Fallback>
        <control shapeId="12290" r:id="rId3" name="ClearNOD"/>
      </mc:Fallback>
    </mc:AlternateContent>
    <mc:AlternateContent xmlns:mc="http://schemas.openxmlformats.org/markup-compatibility/2006">
      <mc:Choice Requires="x14">
        <control shapeId="12289" r:id="rId5" name="CommandButton2">
          <controlPr defaultSize="0" autoLine="0" r:id="rId6">
            <anchor moveWithCells="1">
              <from>
                <xdr:col>0</xdr:col>
                <xdr:colOff>83820</xdr:colOff>
                <xdr:row>0</xdr:row>
                <xdr:rowOff>0</xdr:rowOff>
              </from>
              <to>
                <xdr:col>2</xdr:col>
                <xdr:colOff>312420</xdr:colOff>
                <xdr:row>2</xdr:row>
                <xdr:rowOff>99060</xdr:rowOff>
              </to>
            </anchor>
          </controlPr>
        </control>
      </mc:Choice>
      <mc:Fallback>
        <control shapeId="12289" r:id="rId5" name="CommandButton2"/>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Screening</vt:lpstr>
      <vt:lpstr>Answers</vt:lpstr>
      <vt:lpstr>Checklist</vt:lpstr>
      <vt:lpstr>Tables</vt:lpstr>
      <vt:lpstr>Figures</vt:lpstr>
      <vt:lpstr>Other Resources</vt:lpstr>
      <vt:lpstr>NOD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Reese</dc:creator>
  <cp:lastModifiedBy>TCEQ</cp:lastModifiedBy>
  <cp:lastPrinted>2018-01-23T16:39:32Z</cp:lastPrinted>
  <dcterms:created xsi:type="dcterms:W3CDTF">2017-02-17T20:50:42Z</dcterms:created>
  <dcterms:modified xsi:type="dcterms:W3CDTF">2019-03-14T15:11:54Z</dcterms:modified>
</cp:coreProperties>
</file>